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3820"/>
  <mc:AlternateContent xmlns:mc="http://schemas.openxmlformats.org/markup-compatibility/2006">
    <mc:Choice Requires="x15">
      <x15ac:absPath xmlns:x15ac="http://schemas.microsoft.com/office/spreadsheetml/2010/11/ac" url="E:\!_Работа\Библия Excel 365\Примеры\Chapter 42\"/>
    </mc:Choice>
  </mc:AlternateContent>
  <bookViews>
    <workbookView xWindow="0" yWindow="0" windowWidth="28800" windowHeight="12810"/>
  </bookViews>
  <sheets>
    <sheet name="Параметры" sheetId="1" r:id="rId1"/>
    <sheet name="ГрафикПлатежей" sheetId="2" r:id="rId2"/>
  </sheets>
  <calcPr calcId="162913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2" l="1"/>
  <c r="E11" i="2"/>
  <c r="D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F11" i="2" l="1"/>
  <c r="E12" i="2"/>
  <c r="D12" i="2" s="1"/>
  <c r="H16" i="1"/>
  <c r="H7" i="1" s="1"/>
  <c r="C7" i="2"/>
  <c r="C6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C1" i="2"/>
  <c r="H11" i="1"/>
  <c r="C5" i="2" s="1"/>
  <c r="H4" i="1"/>
  <c r="C4" i="2" l="1"/>
  <c r="E15" i="1"/>
  <c r="C2" i="2"/>
  <c r="E17" i="1"/>
  <c r="C3" i="2"/>
  <c r="E13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C10" i="2" l="1"/>
  <c r="E10" i="2"/>
  <c r="F10" i="2" l="1"/>
  <c r="F12" i="2" l="1"/>
  <c r="E13" i="2" s="1"/>
  <c r="D13" i="2" s="1"/>
  <c r="F13" i="2" l="1"/>
  <c r="E14" i="2" s="1"/>
  <c r="D14" i="2" s="1"/>
  <c r="F14" i="2" l="1"/>
  <c r="E15" i="2" l="1"/>
  <c r="D15" i="2" s="1"/>
  <c r="F15" i="2"/>
  <c r="E16" i="2" l="1"/>
  <c r="D16" i="2" s="1"/>
  <c r="F16" i="2"/>
  <c r="E17" i="2" l="1"/>
  <c r="D17" i="2" l="1"/>
  <c r="F17" i="2" s="1"/>
  <c r="E18" i="2" l="1"/>
  <c r="D18" i="2" s="1"/>
  <c r="F18" i="2" s="1"/>
  <c r="E19" i="2" l="1"/>
  <c r="D19" i="2" s="1"/>
  <c r="F19" i="2"/>
  <c r="E20" i="2"/>
  <c r="D20" i="2" s="1"/>
  <c r="F20" i="2" s="1"/>
  <c r="E21" i="2" l="1"/>
  <c r="D21" i="2" s="1"/>
  <c r="F21" i="2" s="1"/>
  <c r="E22" i="2" l="1"/>
  <c r="D22" i="2" s="1"/>
  <c r="F22" i="2"/>
  <c r="E23" i="2" l="1"/>
  <c r="D23" i="2" s="1"/>
  <c r="F23" i="2"/>
  <c r="E24" i="2" l="1"/>
  <c r="D24" i="2" s="1"/>
  <c r="F24" i="2"/>
  <c r="E25" i="2" l="1"/>
  <c r="D25" i="2" s="1"/>
  <c r="F25" i="2"/>
  <c r="E26" i="2" l="1"/>
  <c r="D26" i="2" s="1"/>
  <c r="F26" i="2"/>
  <c r="E27" i="2" l="1"/>
  <c r="D27" i="2" s="1"/>
  <c r="F27" i="2"/>
  <c r="E28" i="2" l="1"/>
  <c r="D28" i="2" s="1"/>
  <c r="F28" i="2" s="1"/>
  <c r="E29" i="2" l="1"/>
  <c r="D29" i="2" s="1"/>
  <c r="F29" i="2"/>
  <c r="E30" i="2" l="1"/>
  <c r="D30" i="2" s="1"/>
  <c r="F30" i="2"/>
  <c r="E31" i="2" l="1"/>
  <c r="D31" i="2" s="1"/>
  <c r="F31" i="2" s="1"/>
  <c r="E32" i="2" l="1"/>
  <c r="D32" i="2" s="1"/>
  <c r="F32" i="2"/>
  <c r="E33" i="2" l="1"/>
  <c r="D33" i="2" s="1"/>
  <c r="F33" i="2"/>
  <c r="E34" i="2" l="1"/>
  <c r="D34" i="2" s="1"/>
  <c r="F34" i="2"/>
  <c r="E35" i="2" l="1"/>
  <c r="D35" i="2" s="1"/>
  <c r="F35" i="2"/>
  <c r="E36" i="2" l="1"/>
  <c r="D36" i="2" s="1"/>
  <c r="F36" i="2"/>
  <c r="E37" i="2" l="1"/>
  <c r="D37" i="2" s="1"/>
  <c r="F37" i="2"/>
  <c r="E38" i="2" l="1"/>
  <c r="D38" i="2" s="1"/>
  <c r="F38" i="2"/>
  <c r="E39" i="2" l="1"/>
  <c r="D39" i="2" s="1"/>
  <c r="F39" i="2"/>
  <c r="E40" i="2" l="1"/>
  <c r="D40" i="2" s="1"/>
  <c r="F40" i="2"/>
  <c r="E41" i="2" l="1"/>
  <c r="D41" i="2" s="1"/>
  <c r="F41" i="2"/>
  <c r="E42" i="2" l="1"/>
  <c r="D42" i="2" s="1"/>
  <c r="F42" i="2"/>
  <c r="E43" i="2" l="1"/>
  <c r="D43" i="2" s="1"/>
  <c r="F43" i="2"/>
  <c r="E44" i="2" l="1"/>
  <c r="D44" i="2" s="1"/>
  <c r="F44" i="2"/>
  <c r="E45" i="2" l="1"/>
  <c r="D45" i="2" s="1"/>
  <c r="F45" i="2"/>
  <c r="E46" i="2" l="1"/>
  <c r="D46" i="2" s="1"/>
  <c r="F46" i="2"/>
  <c r="E47" i="2" l="1"/>
  <c r="D47" i="2" s="1"/>
  <c r="F47" i="2"/>
  <c r="E48" i="2" l="1"/>
  <c r="D48" i="2" s="1"/>
  <c r="F48" i="2"/>
  <c r="E49" i="2" l="1"/>
  <c r="D49" i="2" s="1"/>
  <c r="F49" i="2"/>
  <c r="E50" i="2" l="1"/>
  <c r="D50" i="2" s="1"/>
  <c r="F50" i="2"/>
  <c r="E51" i="2" l="1"/>
  <c r="D51" i="2" s="1"/>
  <c r="F51" i="2"/>
  <c r="E52" i="2" l="1"/>
  <c r="D52" i="2" s="1"/>
  <c r="F52" i="2"/>
  <c r="E53" i="2" l="1"/>
  <c r="D53" i="2" s="1"/>
  <c r="F53" i="2"/>
  <c r="E54" i="2" l="1"/>
  <c r="D54" i="2" s="1"/>
  <c r="F54" i="2"/>
  <c r="E55" i="2" l="1"/>
  <c r="D55" i="2" s="1"/>
  <c r="F55" i="2"/>
  <c r="E56" i="2" l="1"/>
  <c r="D56" i="2" s="1"/>
  <c r="F56" i="2"/>
  <c r="E57" i="2" l="1"/>
  <c r="D57" i="2" s="1"/>
  <c r="F57" i="2"/>
  <c r="E58" i="2" l="1"/>
  <c r="D58" i="2" s="1"/>
  <c r="F58" i="2"/>
  <c r="E59" i="2" l="1"/>
  <c r="D59" i="2" s="1"/>
  <c r="F59" i="2"/>
  <c r="E60" i="2" l="1"/>
  <c r="D60" i="2" s="1"/>
  <c r="F60" i="2"/>
  <c r="E61" i="2" l="1"/>
  <c r="D61" i="2" s="1"/>
  <c r="F61" i="2"/>
  <c r="E62" i="2" l="1"/>
  <c r="D62" i="2" s="1"/>
  <c r="F62" i="2"/>
  <c r="E63" i="2" l="1"/>
  <c r="D63" i="2" s="1"/>
  <c r="F63" i="2"/>
  <c r="E64" i="2" l="1"/>
  <c r="D64" i="2" s="1"/>
  <c r="F64" i="2"/>
  <c r="E65" i="2" l="1"/>
  <c r="D65" i="2" s="1"/>
  <c r="F65" i="2"/>
  <c r="E66" i="2" l="1"/>
  <c r="D66" i="2" s="1"/>
  <c r="F66" i="2"/>
  <c r="E67" i="2" l="1"/>
  <c r="D67" i="2" s="1"/>
  <c r="F67" i="2"/>
  <c r="E68" i="2" l="1"/>
  <c r="D68" i="2" s="1"/>
  <c r="F68" i="2"/>
  <c r="E69" i="2" l="1"/>
  <c r="D69" i="2" s="1"/>
  <c r="F69" i="2"/>
  <c r="E70" i="2" l="1"/>
  <c r="D70" i="2" s="1"/>
  <c r="F70" i="2"/>
  <c r="E71" i="2" l="1"/>
  <c r="D71" i="2" s="1"/>
  <c r="F71" i="2"/>
  <c r="E72" i="2" l="1"/>
  <c r="D72" i="2" s="1"/>
  <c r="F72" i="2" s="1"/>
  <c r="E73" i="2" l="1"/>
  <c r="D73" i="2" s="1"/>
  <c r="F73" i="2"/>
  <c r="E74" i="2" l="1"/>
  <c r="D74" i="2" s="1"/>
  <c r="F74" i="2"/>
  <c r="E75" i="2" l="1"/>
  <c r="D75" i="2" s="1"/>
  <c r="F75" i="2"/>
  <c r="E76" i="2" l="1"/>
  <c r="D76" i="2" s="1"/>
  <c r="F76" i="2"/>
  <c r="E77" i="2" l="1"/>
  <c r="D77" i="2" s="1"/>
  <c r="F77" i="2"/>
  <c r="E78" i="2" l="1"/>
  <c r="D78" i="2" s="1"/>
  <c r="F78" i="2"/>
  <c r="E79" i="2" l="1"/>
  <c r="D79" i="2" s="1"/>
  <c r="F79" i="2"/>
  <c r="E80" i="2" l="1"/>
  <c r="D80" i="2" s="1"/>
  <c r="F80" i="2"/>
  <c r="E81" i="2" l="1"/>
  <c r="D81" i="2" s="1"/>
  <c r="F81" i="2"/>
  <c r="E82" i="2" l="1"/>
  <c r="D82" i="2" s="1"/>
  <c r="F82" i="2" s="1"/>
  <c r="E83" i="2" l="1"/>
  <c r="D83" i="2" s="1"/>
  <c r="F83" i="2"/>
  <c r="E84" i="2" l="1"/>
  <c r="D84" i="2" s="1"/>
  <c r="F84" i="2"/>
  <c r="E85" i="2" l="1"/>
  <c r="D85" i="2" s="1"/>
  <c r="F85" i="2"/>
  <c r="E86" i="2" l="1"/>
  <c r="D86" i="2" l="1"/>
  <c r="F86" i="2" s="1"/>
  <c r="E87" i="2" l="1"/>
  <c r="D87" i="2" s="1"/>
  <c r="F87" i="2"/>
  <c r="E88" i="2"/>
  <c r="D88" i="2" s="1"/>
  <c r="F88" i="2" s="1"/>
  <c r="E89" i="2" l="1"/>
  <c r="D89" i="2" s="1"/>
  <c r="F89" i="2"/>
  <c r="E90" i="2" l="1"/>
  <c r="D90" i="2" s="1"/>
  <c r="F90" i="2"/>
  <c r="E91" i="2" l="1"/>
  <c r="D91" i="2" s="1"/>
  <c r="F91" i="2"/>
  <c r="E92" i="2" l="1"/>
  <c r="D92" i="2" s="1"/>
  <c r="F92" i="2"/>
  <c r="E93" i="2" l="1"/>
  <c r="D93" i="2" s="1"/>
  <c r="F93" i="2"/>
  <c r="E94" i="2" l="1"/>
  <c r="D94" i="2" s="1"/>
  <c r="F94" i="2"/>
  <c r="E95" i="2" l="1"/>
  <c r="D95" i="2" s="1"/>
  <c r="F95" i="2"/>
  <c r="E96" i="2" l="1"/>
  <c r="D96" i="2" s="1"/>
  <c r="F96" i="2"/>
  <c r="E97" i="2" l="1"/>
  <c r="D97" i="2" s="1"/>
  <c r="F97" i="2"/>
  <c r="E98" i="2" l="1"/>
  <c r="D98" i="2" s="1"/>
  <c r="F98" i="2"/>
  <c r="E99" i="2" l="1"/>
  <c r="D99" i="2" s="1"/>
  <c r="F99" i="2"/>
  <c r="E100" i="2" l="1"/>
  <c r="D100" i="2" s="1"/>
  <c r="F100" i="2"/>
  <c r="E101" i="2" l="1"/>
  <c r="D101" i="2" s="1"/>
  <c r="F101" i="2"/>
  <c r="E102" i="2" l="1"/>
  <c r="D102" i="2" s="1"/>
  <c r="F102" i="2"/>
  <c r="E103" i="2" l="1"/>
  <c r="D103" i="2" s="1"/>
  <c r="F103" i="2"/>
  <c r="E104" i="2" l="1"/>
  <c r="D104" i="2" s="1"/>
  <c r="F104" i="2"/>
  <c r="E105" i="2" l="1"/>
  <c r="D105" i="2" s="1"/>
  <c r="F105" i="2"/>
  <c r="E106" i="2" l="1"/>
  <c r="D106" i="2" s="1"/>
  <c r="F106" i="2"/>
  <c r="E107" i="2" l="1"/>
  <c r="D107" i="2" s="1"/>
  <c r="F107" i="2"/>
  <c r="E108" i="2" l="1"/>
  <c r="D108" i="2" s="1"/>
  <c r="F108" i="2"/>
  <c r="E109" i="2" l="1"/>
  <c r="D109" i="2" s="1"/>
  <c r="F109" i="2"/>
  <c r="E110" i="2" l="1"/>
  <c r="D110" i="2" s="1"/>
  <c r="F110" i="2"/>
  <c r="E111" i="2" l="1"/>
  <c r="D111" i="2" s="1"/>
  <c r="F111" i="2"/>
  <c r="E112" i="2" l="1"/>
  <c r="D112" i="2" s="1"/>
  <c r="F112" i="2"/>
  <c r="E113" i="2" l="1"/>
  <c r="D113" i="2" s="1"/>
  <c r="F113" i="2"/>
  <c r="E114" i="2" l="1"/>
  <c r="D114" i="2" s="1"/>
  <c r="F114" i="2"/>
  <c r="E115" i="2" l="1"/>
  <c r="D115" i="2" s="1"/>
  <c r="F115" i="2"/>
  <c r="E116" i="2" l="1"/>
  <c r="D116" i="2" s="1"/>
  <c r="F116" i="2"/>
  <c r="E117" i="2" l="1"/>
  <c r="D117" i="2" s="1"/>
  <c r="F117" i="2"/>
  <c r="E118" i="2" l="1"/>
  <c r="D118" i="2" s="1"/>
  <c r="F118" i="2"/>
  <c r="E119" i="2" l="1"/>
  <c r="D119" i="2" s="1"/>
  <c r="F119" i="2"/>
  <c r="E120" i="2" l="1"/>
  <c r="D120" i="2" s="1"/>
  <c r="F120" i="2"/>
  <c r="E121" i="2" l="1"/>
  <c r="D121" i="2" s="1"/>
  <c r="F121" i="2"/>
  <c r="E122" i="2" l="1"/>
  <c r="D122" i="2" s="1"/>
  <c r="F122" i="2"/>
  <c r="E123" i="2" l="1"/>
  <c r="D123" i="2" s="1"/>
  <c r="F123" i="2"/>
  <c r="E124" i="2" l="1"/>
  <c r="D124" i="2" s="1"/>
  <c r="F124" i="2"/>
  <c r="E125" i="2" l="1"/>
  <c r="D125" i="2" s="1"/>
  <c r="F125" i="2"/>
  <c r="E126" i="2" l="1"/>
  <c r="D126" i="2" s="1"/>
  <c r="F126" i="2"/>
  <c r="E127" i="2" l="1"/>
  <c r="D127" i="2" s="1"/>
  <c r="F127" i="2"/>
  <c r="E128" i="2" l="1"/>
  <c r="D128" i="2" s="1"/>
  <c r="F128" i="2"/>
  <c r="E129" i="2" l="1"/>
  <c r="D129" i="2" s="1"/>
  <c r="F129" i="2"/>
  <c r="E130" i="2" l="1"/>
  <c r="D130" i="2" s="1"/>
  <c r="F130" i="2"/>
  <c r="E131" i="2" l="1"/>
  <c r="D131" i="2" s="1"/>
  <c r="F131" i="2"/>
  <c r="E132" i="2" l="1"/>
  <c r="D132" i="2" s="1"/>
  <c r="F132" i="2"/>
  <c r="E133" i="2" l="1"/>
  <c r="D133" i="2" s="1"/>
  <c r="F133" i="2"/>
  <c r="E134" i="2" l="1"/>
  <c r="D134" i="2" s="1"/>
  <c r="F134" i="2"/>
  <c r="E135" i="2" l="1"/>
  <c r="D135" i="2" s="1"/>
  <c r="F135" i="2"/>
  <c r="E136" i="2" l="1"/>
  <c r="D136" i="2" l="1"/>
  <c r="F136" i="2" s="1"/>
  <c r="E137" i="2" l="1"/>
  <c r="D137" i="2" s="1"/>
  <c r="F137" i="2"/>
  <c r="E138" i="2"/>
  <c r="D138" i="2" s="1"/>
  <c r="F138" i="2"/>
  <c r="E139" i="2" l="1"/>
  <c r="D139" i="2" s="1"/>
  <c r="F139" i="2"/>
  <c r="E140" i="2" l="1"/>
  <c r="D140" i="2" s="1"/>
  <c r="F140" i="2"/>
  <c r="E141" i="2" l="1"/>
  <c r="D141" i="2" s="1"/>
  <c r="F141" i="2"/>
  <c r="E142" i="2" l="1"/>
  <c r="D142" i="2" s="1"/>
  <c r="F142" i="2"/>
  <c r="E143" i="2" l="1"/>
  <c r="D143" i="2" s="1"/>
  <c r="F143" i="2"/>
  <c r="E144" i="2" l="1"/>
  <c r="D144" i="2" s="1"/>
  <c r="F144" i="2"/>
  <c r="E145" i="2" l="1"/>
  <c r="D145" i="2" s="1"/>
  <c r="F145" i="2"/>
  <c r="E146" i="2" l="1"/>
  <c r="D146" i="2" s="1"/>
  <c r="F146" i="2"/>
  <c r="E147" i="2" l="1"/>
  <c r="D147" i="2" s="1"/>
  <c r="F147" i="2"/>
  <c r="E148" i="2" l="1"/>
  <c r="D148" i="2" s="1"/>
  <c r="F148" i="2"/>
  <c r="E149" i="2" l="1"/>
  <c r="D149" i="2" s="1"/>
  <c r="F149" i="2"/>
  <c r="E150" i="2" l="1"/>
  <c r="D150" i="2" s="1"/>
  <c r="F150" i="2"/>
  <c r="E151" i="2" l="1"/>
  <c r="D151" i="2" s="1"/>
  <c r="F151" i="2"/>
  <c r="E152" i="2" l="1"/>
  <c r="D152" i="2" s="1"/>
  <c r="F152" i="2"/>
  <c r="E153" i="2" l="1"/>
  <c r="D153" i="2" s="1"/>
  <c r="F153" i="2"/>
  <c r="E154" i="2" l="1"/>
  <c r="D154" i="2" s="1"/>
  <c r="F154" i="2"/>
  <c r="E155" i="2" l="1"/>
  <c r="D155" i="2" s="1"/>
  <c r="F155" i="2"/>
  <c r="E156" i="2" l="1"/>
  <c r="D156" i="2" s="1"/>
  <c r="F156" i="2"/>
  <c r="E157" i="2" l="1"/>
  <c r="D157" i="2" s="1"/>
  <c r="F157" i="2"/>
  <c r="E158" i="2" l="1"/>
  <c r="D158" i="2" s="1"/>
  <c r="F158" i="2"/>
  <c r="E159" i="2" l="1"/>
  <c r="D159" i="2" s="1"/>
  <c r="F159" i="2"/>
  <c r="E160" i="2" l="1"/>
  <c r="D160" i="2" s="1"/>
  <c r="F160" i="2"/>
  <c r="E161" i="2" l="1"/>
  <c r="D161" i="2" s="1"/>
  <c r="F161" i="2"/>
  <c r="E162" i="2" l="1"/>
  <c r="D162" i="2" s="1"/>
  <c r="F162" i="2"/>
  <c r="E163" i="2" l="1"/>
  <c r="D163" i="2" s="1"/>
  <c r="F163" i="2"/>
  <c r="E164" i="2" l="1"/>
  <c r="D164" i="2" s="1"/>
  <c r="F164" i="2"/>
  <c r="E165" i="2" l="1"/>
  <c r="D165" i="2" s="1"/>
  <c r="F165" i="2"/>
  <c r="E166" i="2" l="1"/>
  <c r="D166" i="2" s="1"/>
  <c r="F166" i="2"/>
  <c r="E167" i="2" l="1"/>
  <c r="D167" i="2" s="1"/>
  <c r="F167" i="2"/>
  <c r="E168" i="2" l="1"/>
  <c r="D168" i="2" s="1"/>
  <c r="F168" i="2"/>
  <c r="E169" i="2" l="1"/>
  <c r="D169" i="2" s="1"/>
  <c r="F169" i="2"/>
  <c r="E170" i="2" l="1"/>
  <c r="D170" i="2" s="1"/>
  <c r="F170" i="2"/>
  <c r="E171" i="2" l="1"/>
  <c r="D171" i="2" s="1"/>
  <c r="F171" i="2"/>
  <c r="E172" i="2" l="1"/>
  <c r="D172" i="2" s="1"/>
  <c r="F172" i="2"/>
  <c r="E173" i="2" l="1"/>
  <c r="D173" i="2" s="1"/>
  <c r="F173" i="2"/>
  <c r="E174" i="2" l="1"/>
  <c r="D174" i="2" s="1"/>
  <c r="F174" i="2"/>
  <c r="E175" i="2" l="1"/>
  <c r="D175" i="2" s="1"/>
  <c r="F175" i="2"/>
  <c r="E176" i="2" l="1"/>
  <c r="D176" i="2" s="1"/>
  <c r="F176" i="2"/>
  <c r="E177" i="2" l="1"/>
  <c r="D177" i="2" s="1"/>
  <c r="F177" i="2"/>
  <c r="E178" i="2" l="1"/>
  <c r="D178" i="2" s="1"/>
  <c r="F178" i="2"/>
  <c r="E179" i="2" l="1"/>
  <c r="D179" i="2" s="1"/>
  <c r="F179" i="2"/>
  <c r="E180" i="2" l="1"/>
  <c r="D180" i="2" s="1"/>
  <c r="F180" i="2"/>
  <c r="E181" i="2" l="1"/>
  <c r="D181" i="2" s="1"/>
  <c r="F181" i="2"/>
  <c r="E182" i="2" l="1"/>
  <c r="D182" i="2" s="1"/>
  <c r="F182" i="2"/>
  <c r="E183" i="2" l="1"/>
  <c r="D183" i="2" s="1"/>
  <c r="F183" i="2"/>
  <c r="E184" i="2" l="1"/>
  <c r="D184" i="2" s="1"/>
  <c r="F184" i="2"/>
  <c r="E185" i="2" l="1"/>
  <c r="D185" i="2" s="1"/>
  <c r="F185" i="2"/>
  <c r="E186" i="2" l="1"/>
  <c r="D186" i="2" s="1"/>
  <c r="F186" i="2"/>
  <c r="E187" i="2" l="1"/>
  <c r="D187" i="2" s="1"/>
  <c r="F187" i="2"/>
  <c r="E188" i="2" l="1"/>
  <c r="D188" i="2" s="1"/>
  <c r="F188" i="2"/>
  <c r="E189" i="2" l="1"/>
  <c r="D189" i="2" s="1"/>
  <c r="F189" i="2"/>
  <c r="E190" i="2" l="1"/>
  <c r="D190" i="2" s="1"/>
  <c r="F190" i="2"/>
  <c r="E191" i="2" l="1"/>
  <c r="D191" i="2" s="1"/>
  <c r="F191" i="2"/>
  <c r="E192" i="2" l="1"/>
  <c r="D192" i="2" s="1"/>
  <c r="F192" i="2"/>
  <c r="E193" i="2" l="1"/>
  <c r="D193" i="2" s="1"/>
  <c r="F193" i="2"/>
  <c r="E194" i="2" l="1"/>
  <c r="D194" i="2" s="1"/>
  <c r="F194" i="2"/>
  <c r="E195" i="2" l="1"/>
  <c r="D195" i="2" s="1"/>
  <c r="F195" i="2"/>
  <c r="E196" i="2" l="1"/>
  <c r="D196" i="2" s="1"/>
  <c r="F196" i="2"/>
  <c r="E197" i="2" l="1"/>
  <c r="D197" i="2" s="1"/>
  <c r="F197" i="2"/>
  <c r="E198" i="2" l="1"/>
  <c r="D198" i="2" s="1"/>
  <c r="F198" i="2"/>
  <c r="E199" i="2" l="1"/>
  <c r="D199" i="2" s="1"/>
  <c r="F199" i="2"/>
  <c r="E200" i="2" l="1"/>
  <c r="D200" i="2" s="1"/>
  <c r="F200" i="2"/>
  <c r="E201" i="2" l="1"/>
  <c r="D201" i="2" s="1"/>
  <c r="F201" i="2"/>
  <c r="E202" i="2" l="1"/>
  <c r="D202" i="2" s="1"/>
  <c r="F202" i="2"/>
  <c r="E203" i="2" l="1"/>
  <c r="D203" i="2" s="1"/>
  <c r="F203" i="2"/>
  <c r="E204" i="2" l="1"/>
  <c r="D204" i="2" s="1"/>
  <c r="F204" i="2"/>
  <c r="E205" i="2" l="1"/>
  <c r="D205" i="2" s="1"/>
  <c r="F205" i="2"/>
  <c r="E206" i="2" l="1"/>
  <c r="D206" i="2" s="1"/>
  <c r="F206" i="2"/>
  <c r="E207" i="2" l="1"/>
  <c r="D207" i="2" s="1"/>
  <c r="F207" i="2"/>
  <c r="E208" i="2" l="1"/>
  <c r="D208" i="2" s="1"/>
  <c r="F208" i="2"/>
  <c r="E209" i="2" l="1"/>
  <c r="D209" i="2" s="1"/>
  <c r="F209" i="2"/>
  <c r="E210" i="2" l="1"/>
  <c r="D210" i="2" s="1"/>
  <c r="F210" i="2"/>
  <c r="E211" i="2" l="1"/>
  <c r="D211" i="2" s="1"/>
  <c r="F211" i="2"/>
  <c r="E212" i="2" l="1"/>
  <c r="D212" i="2" s="1"/>
  <c r="F212" i="2"/>
  <c r="E213" i="2" l="1"/>
  <c r="D213" i="2" s="1"/>
  <c r="F213" i="2"/>
  <c r="E214" i="2" l="1"/>
  <c r="D214" i="2" s="1"/>
  <c r="F214" i="2"/>
  <c r="E215" i="2" l="1"/>
  <c r="D215" i="2" s="1"/>
  <c r="F215" i="2"/>
  <c r="E216" i="2" l="1"/>
  <c r="D216" i="2" s="1"/>
  <c r="F216" i="2"/>
  <c r="E217" i="2" l="1"/>
  <c r="D217" i="2" s="1"/>
  <c r="F217" i="2"/>
  <c r="E218" i="2" l="1"/>
  <c r="D218" i="2" s="1"/>
  <c r="F218" i="2"/>
  <c r="E219" i="2" l="1"/>
  <c r="D219" i="2" s="1"/>
  <c r="F219" i="2"/>
  <c r="E220" i="2" l="1"/>
  <c r="D220" i="2" s="1"/>
  <c r="F220" i="2"/>
  <c r="E221" i="2" l="1"/>
  <c r="D221" i="2" s="1"/>
  <c r="F221" i="2"/>
  <c r="E222" i="2" l="1"/>
  <c r="D222" i="2" s="1"/>
  <c r="F222" i="2" s="1"/>
  <c r="E223" i="2" l="1"/>
  <c r="D223" i="2" s="1"/>
  <c r="F223" i="2"/>
  <c r="E224" i="2" l="1"/>
  <c r="D224" i="2" s="1"/>
  <c r="F224" i="2"/>
  <c r="E225" i="2" l="1"/>
  <c r="D225" i="2" s="1"/>
  <c r="F225" i="2"/>
  <c r="E226" i="2" l="1"/>
  <c r="D226" i="2" s="1"/>
  <c r="F226" i="2"/>
  <c r="E227" i="2" l="1"/>
  <c r="D227" i="2" s="1"/>
  <c r="F227" i="2"/>
  <c r="E228" i="2" l="1"/>
  <c r="D228" i="2" s="1"/>
  <c r="F228" i="2"/>
  <c r="E229" i="2" l="1"/>
  <c r="D229" i="2" s="1"/>
  <c r="F229" i="2"/>
  <c r="E230" i="2" l="1"/>
  <c r="D230" i="2" s="1"/>
  <c r="F230" i="2"/>
  <c r="E231" i="2" l="1"/>
  <c r="D231" i="2" s="1"/>
  <c r="F231" i="2"/>
  <c r="E232" i="2" l="1"/>
  <c r="D232" i="2" s="1"/>
  <c r="F232" i="2"/>
  <c r="E233" i="2" l="1"/>
  <c r="D233" i="2" s="1"/>
  <c r="F233" i="2"/>
  <c r="E234" i="2" l="1"/>
  <c r="D234" i="2" s="1"/>
  <c r="F234" i="2"/>
  <c r="E235" i="2" l="1"/>
  <c r="D235" i="2" s="1"/>
  <c r="F235" i="2"/>
  <c r="E236" i="2" l="1"/>
  <c r="D236" i="2" s="1"/>
  <c r="F236" i="2"/>
  <c r="E237" i="2" l="1"/>
  <c r="D237" i="2" s="1"/>
  <c r="F237" i="2"/>
  <c r="E238" i="2" l="1"/>
  <c r="D238" i="2" s="1"/>
  <c r="F238" i="2"/>
  <c r="E239" i="2" l="1"/>
  <c r="D239" i="2" s="1"/>
  <c r="F239" i="2"/>
  <c r="E240" i="2" l="1"/>
  <c r="D240" i="2" s="1"/>
  <c r="F240" i="2"/>
  <c r="E241" i="2" l="1"/>
  <c r="D241" i="2" s="1"/>
  <c r="F241" i="2"/>
  <c r="E242" i="2" l="1"/>
  <c r="D242" i="2" s="1"/>
  <c r="F242" i="2"/>
  <c r="E243" i="2" l="1"/>
  <c r="D243" i="2" s="1"/>
  <c r="F243" i="2"/>
  <c r="E244" i="2" l="1"/>
  <c r="D244" i="2" s="1"/>
  <c r="F244" i="2"/>
  <c r="E245" i="2" l="1"/>
  <c r="D245" i="2" s="1"/>
  <c r="F245" i="2"/>
  <c r="E246" i="2" l="1"/>
  <c r="D246" i="2" s="1"/>
  <c r="F246" i="2"/>
  <c r="E247" i="2" l="1"/>
  <c r="D247" i="2" s="1"/>
  <c r="F247" i="2"/>
  <c r="E248" i="2" l="1"/>
  <c r="D248" i="2" s="1"/>
  <c r="F248" i="2"/>
  <c r="E249" i="2" l="1"/>
  <c r="D249" i="2" s="1"/>
  <c r="F249" i="2"/>
  <c r="E250" i="2" l="1"/>
  <c r="D250" i="2" s="1"/>
  <c r="F250" i="2"/>
  <c r="E251" i="2" l="1"/>
  <c r="D251" i="2" s="1"/>
  <c r="F251" i="2"/>
  <c r="E252" i="2" l="1"/>
  <c r="D252" i="2" s="1"/>
  <c r="F252" i="2"/>
  <c r="E253" i="2" l="1"/>
  <c r="D253" i="2" s="1"/>
  <c r="F253" i="2"/>
  <c r="E254" i="2" l="1"/>
  <c r="D254" i="2" s="1"/>
  <c r="F254" i="2"/>
  <c r="E255" i="2" l="1"/>
  <c r="D255" i="2" s="1"/>
  <c r="F255" i="2"/>
  <c r="E256" i="2" l="1"/>
  <c r="D256" i="2" s="1"/>
  <c r="F256" i="2"/>
  <c r="E257" i="2" l="1"/>
  <c r="D257" i="2" s="1"/>
  <c r="F257" i="2"/>
  <c r="E258" i="2" l="1"/>
  <c r="D258" i="2" s="1"/>
  <c r="F258" i="2"/>
  <c r="E259" i="2" l="1"/>
  <c r="D259" i="2" s="1"/>
  <c r="F259" i="2"/>
  <c r="E260" i="2" l="1"/>
  <c r="D260" i="2" s="1"/>
  <c r="F260" i="2"/>
  <c r="E261" i="2" l="1"/>
  <c r="D261" i="2" s="1"/>
  <c r="F261" i="2"/>
  <c r="E262" i="2" l="1"/>
  <c r="D262" i="2" s="1"/>
  <c r="F262" i="2"/>
  <c r="E263" i="2" l="1"/>
  <c r="D263" i="2" s="1"/>
  <c r="F263" i="2"/>
  <c r="E264" i="2" l="1"/>
  <c r="D264" i="2" s="1"/>
  <c r="F264" i="2"/>
  <c r="E265" i="2" l="1"/>
  <c r="D265" i="2" s="1"/>
  <c r="F265" i="2" s="1"/>
  <c r="E266" i="2" l="1"/>
  <c r="D266" i="2" s="1"/>
  <c r="F266" i="2"/>
  <c r="E267" i="2" l="1"/>
  <c r="D267" i="2" s="1"/>
  <c r="F267" i="2"/>
  <c r="E268" i="2" l="1"/>
  <c r="D268" i="2" s="1"/>
  <c r="F268" i="2"/>
  <c r="E269" i="2" l="1"/>
  <c r="D269" i="2" s="1"/>
  <c r="F269" i="2"/>
  <c r="E270" i="2" l="1"/>
  <c r="D270" i="2" s="1"/>
  <c r="F270" i="2"/>
  <c r="E271" i="2" l="1"/>
  <c r="D271" i="2" s="1"/>
  <c r="F271" i="2"/>
  <c r="E272" i="2" l="1"/>
  <c r="D272" i="2" s="1"/>
  <c r="F272" i="2"/>
  <c r="E273" i="2" l="1"/>
  <c r="D273" i="2" s="1"/>
  <c r="F273" i="2"/>
  <c r="E274" i="2" l="1"/>
  <c r="D274" i="2" s="1"/>
  <c r="F274" i="2"/>
  <c r="E275" i="2" l="1"/>
  <c r="D275" i="2" s="1"/>
  <c r="F275" i="2"/>
  <c r="E276" i="2" l="1"/>
  <c r="D276" i="2" s="1"/>
  <c r="F276" i="2"/>
  <c r="E277" i="2" l="1"/>
  <c r="D277" i="2" s="1"/>
  <c r="F277" i="2"/>
  <c r="E278" i="2" l="1"/>
  <c r="D278" i="2" s="1"/>
  <c r="F278" i="2"/>
  <c r="E279" i="2" l="1"/>
  <c r="D279" i="2" s="1"/>
  <c r="F279" i="2"/>
  <c r="E280" i="2" l="1"/>
  <c r="D280" i="2" s="1"/>
  <c r="F280" i="2"/>
  <c r="E281" i="2" l="1"/>
  <c r="D281" i="2" s="1"/>
  <c r="F281" i="2"/>
  <c r="E282" i="2" l="1"/>
  <c r="D282" i="2" s="1"/>
  <c r="F282" i="2"/>
  <c r="E283" i="2" l="1"/>
  <c r="D283" i="2" s="1"/>
  <c r="F283" i="2"/>
  <c r="E284" i="2" l="1"/>
  <c r="D284" i="2" s="1"/>
  <c r="F284" i="2"/>
  <c r="E285" i="2" l="1"/>
  <c r="D285" i="2" s="1"/>
  <c r="F285" i="2"/>
  <c r="E286" i="2" l="1"/>
  <c r="D286" i="2" s="1"/>
  <c r="F286" i="2"/>
  <c r="E287" i="2" l="1"/>
  <c r="D287" i="2" s="1"/>
  <c r="F287" i="2"/>
  <c r="E288" i="2" l="1"/>
  <c r="D288" i="2" s="1"/>
  <c r="F288" i="2"/>
  <c r="E289" i="2" l="1"/>
  <c r="D289" i="2" s="1"/>
  <c r="F289" i="2"/>
  <c r="E290" i="2" l="1"/>
  <c r="D290" i="2" s="1"/>
  <c r="F290" i="2"/>
  <c r="E291" i="2" l="1"/>
  <c r="D291" i="2" s="1"/>
  <c r="F291" i="2"/>
  <c r="E292" i="2" l="1"/>
  <c r="D292" i="2" s="1"/>
  <c r="F292" i="2"/>
  <c r="E293" i="2" l="1"/>
  <c r="D293" i="2" s="1"/>
  <c r="F293" i="2"/>
  <c r="E294" i="2" l="1"/>
  <c r="D294" i="2" s="1"/>
  <c r="F294" i="2"/>
  <c r="E295" i="2" l="1"/>
  <c r="D295" i="2" s="1"/>
  <c r="F295" i="2"/>
  <c r="E296" i="2" l="1"/>
  <c r="D296" i="2" s="1"/>
  <c r="F296" i="2"/>
  <c r="E297" i="2" l="1"/>
  <c r="D297" i="2" s="1"/>
  <c r="F297" i="2"/>
  <c r="E298" i="2" l="1"/>
  <c r="D298" i="2" s="1"/>
  <c r="F298" i="2"/>
  <c r="E299" i="2" l="1"/>
  <c r="D299" i="2" s="1"/>
  <c r="F299" i="2"/>
  <c r="E300" i="2" l="1"/>
  <c r="D300" i="2" s="1"/>
  <c r="F300" i="2"/>
  <c r="E301" i="2" l="1"/>
  <c r="D301" i="2" s="1"/>
  <c r="F301" i="2"/>
  <c r="E302" i="2" l="1"/>
  <c r="D302" i="2" s="1"/>
  <c r="F302" i="2"/>
  <c r="E303" i="2" l="1"/>
  <c r="D303" i="2" s="1"/>
  <c r="F303" i="2"/>
  <c r="E304" i="2" l="1"/>
  <c r="D304" i="2" s="1"/>
  <c r="F304" i="2"/>
  <c r="E305" i="2" l="1"/>
  <c r="D305" i="2" s="1"/>
  <c r="F305" i="2"/>
  <c r="E306" i="2" l="1"/>
  <c r="D306" i="2" s="1"/>
  <c r="F306" i="2"/>
  <c r="E307" i="2" l="1"/>
  <c r="D307" i="2" s="1"/>
  <c r="F307" i="2"/>
  <c r="E308" i="2" l="1"/>
  <c r="D308" i="2" s="1"/>
  <c r="F308" i="2"/>
  <c r="E309" i="2" l="1"/>
  <c r="D309" i="2" s="1"/>
  <c r="F309" i="2"/>
  <c r="E310" i="2" l="1"/>
  <c r="D310" i="2" s="1"/>
  <c r="F310" i="2"/>
  <c r="E311" i="2" l="1"/>
  <c r="D311" i="2" s="1"/>
  <c r="F311" i="2"/>
  <c r="E312" i="2" l="1"/>
  <c r="D312" i="2" s="1"/>
  <c r="F312" i="2"/>
  <c r="E313" i="2" l="1"/>
  <c r="D313" i="2" s="1"/>
  <c r="F313" i="2"/>
  <c r="E314" i="2" l="1"/>
  <c r="D314" i="2" s="1"/>
  <c r="F314" i="2"/>
  <c r="E315" i="2" l="1"/>
  <c r="D315" i="2" s="1"/>
  <c r="F315" i="2"/>
  <c r="E316" i="2" l="1"/>
  <c r="D316" i="2" s="1"/>
  <c r="F316" i="2"/>
  <c r="E317" i="2" l="1"/>
  <c r="D317" i="2" s="1"/>
  <c r="F317" i="2"/>
  <c r="E318" i="2" l="1"/>
  <c r="D318" i="2" s="1"/>
  <c r="F318" i="2"/>
  <c r="E319" i="2" l="1"/>
  <c r="D319" i="2" s="1"/>
  <c r="F319" i="2"/>
  <c r="E320" i="2" l="1"/>
  <c r="D320" i="2" s="1"/>
  <c r="F320" i="2"/>
  <c r="E321" i="2" l="1"/>
  <c r="D321" i="2" s="1"/>
  <c r="F321" i="2"/>
  <c r="E322" i="2" l="1"/>
  <c r="D322" i="2" s="1"/>
  <c r="F322" i="2"/>
  <c r="E323" i="2" l="1"/>
  <c r="D323" i="2" s="1"/>
  <c r="F323" i="2"/>
  <c r="E324" i="2" l="1"/>
  <c r="D324" i="2" s="1"/>
  <c r="F324" i="2"/>
  <c r="E325" i="2" l="1"/>
  <c r="D325" i="2" s="1"/>
  <c r="F325" i="2"/>
  <c r="E326" i="2" l="1"/>
  <c r="D326" i="2" s="1"/>
  <c r="F326" i="2"/>
  <c r="E327" i="2" l="1"/>
  <c r="D327" i="2" s="1"/>
  <c r="F327" i="2"/>
  <c r="E328" i="2" l="1"/>
  <c r="D328" i="2" s="1"/>
  <c r="F328" i="2"/>
  <c r="E329" i="2" l="1"/>
  <c r="D329" i="2" s="1"/>
  <c r="F329" i="2"/>
  <c r="E330" i="2" l="1"/>
  <c r="D330" i="2" s="1"/>
  <c r="F330" i="2"/>
  <c r="E331" i="2" l="1"/>
  <c r="D331" i="2" s="1"/>
  <c r="F331" i="2"/>
  <c r="E332" i="2" l="1"/>
  <c r="D332" i="2" s="1"/>
  <c r="F332" i="2"/>
  <c r="E333" i="2" l="1"/>
  <c r="D333" i="2" s="1"/>
  <c r="F333" i="2"/>
  <c r="E334" i="2" l="1"/>
  <c r="D334" i="2" s="1"/>
  <c r="F334" i="2"/>
  <c r="E335" i="2" l="1"/>
  <c r="D335" i="2" s="1"/>
  <c r="F335" i="2"/>
  <c r="E336" i="2" l="1"/>
  <c r="D336" i="2" s="1"/>
  <c r="F336" i="2"/>
  <c r="E337" i="2" l="1"/>
  <c r="D337" i="2" s="1"/>
  <c r="F337" i="2"/>
  <c r="E338" i="2" l="1"/>
  <c r="D338" i="2" s="1"/>
  <c r="F338" i="2"/>
  <c r="E339" i="2" l="1"/>
  <c r="D339" i="2" s="1"/>
  <c r="F339" i="2"/>
  <c r="E340" i="2" l="1"/>
  <c r="D340" i="2" s="1"/>
  <c r="F340" i="2"/>
  <c r="E341" i="2" l="1"/>
  <c r="D341" i="2" s="1"/>
  <c r="F341" i="2"/>
  <c r="E342" i="2" l="1"/>
  <c r="D342" i="2" s="1"/>
  <c r="F342" i="2"/>
  <c r="E343" i="2" l="1"/>
  <c r="D343" i="2" s="1"/>
  <c r="F343" i="2"/>
  <c r="E344" i="2" l="1"/>
  <c r="D344" i="2" s="1"/>
  <c r="F344" i="2"/>
  <c r="E345" i="2" l="1"/>
  <c r="D345" i="2" s="1"/>
  <c r="F345" i="2"/>
  <c r="E346" i="2" l="1"/>
  <c r="D346" i="2" s="1"/>
  <c r="F346" i="2"/>
  <c r="E347" i="2" l="1"/>
  <c r="D347" i="2" s="1"/>
  <c r="F347" i="2"/>
  <c r="E348" i="2" l="1"/>
  <c r="D348" i="2" s="1"/>
  <c r="F348" i="2"/>
  <c r="E349" i="2" l="1"/>
  <c r="D349" i="2" s="1"/>
  <c r="F349" i="2"/>
  <c r="E350" i="2" l="1"/>
  <c r="D350" i="2" s="1"/>
  <c r="F350" i="2"/>
  <c r="E351" i="2" l="1"/>
  <c r="D351" i="2" s="1"/>
  <c r="F351" i="2"/>
  <c r="E352" i="2" l="1"/>
  <c r="D352" i="2" s="1"/>
  <c r="F352" i="2"/>
  <c r="E353" i="2" l="1"/>
  <c r="D353" i="2" s="1"/>
  <c r="F353" i="2"/>
  <c r="E354" i="2" l="1"/>
  <c r="D354" i="2" s="1"/>
  <c r="F354" i="2"/>
  <c r="E355" i="2" l="1"/>
  <c r="D355" i="2" s="1"/>
  <c r="F355" i="2"/>
  <c r="E356" i="2" l="1"/>
  <c r="D356" i="2" s="1"/>
  <c r="F356" i="2"/>
  <c r="E357" i="2" l="1"/>
  <c r="D357" i="2" s="1"/>
  <c r="F357" i="2"/>
  <c r="E358" i="2" l="1"/>
  <c r="D358" i="2" s="1"/>
  <c r="F358" i="2"/>
  <c r="E359" i="2" l="1"/>
  <c r="D359" i="2" s="1"/>
  <c r="F359" i="2"/>
  <c r="E360" i="2" l="1"/>
  <c r="D360" i="2" s="1"/>
  <c r="F360" i="2"/>
  <c r="E361" i="2" l="1"/>
  <c r="D361" i="2" s="1"/>
  <c r="F361" i="2"/>
  <c r="E362" i="2" l="1"/>
  <c r="D362" i="2" s="1"/>
  <c r="F362" i="2"/>
  <c r="E363" i="2" l="1"/>
  <c r="D363" i="2" s="1"/>
  <c r="F363" i="2"/>
  <c r="E364" i="2" l="1"/>
  <c r="D364" i="2" s="1"/>
  <c r="F364" i="2"/>
  <c r="E365" i="2" l="1"/>
  <c r="D365" i="2" s="1"/>
  <c r="F365" i="2"/>
  <c r="E366" i="2" l="1"/>
  <c r="D366" i="2" s="1"/>
  <c r="F366" i="2"/>
  <c r="E367" i="2" l="1"/>
  <c r="D367" i="2" s="1"/>
  <c r="F367" i="2"/>
  <c r="E368" i="2" l="1"/>
  <c r="D368" i="2" s="1"/>
  <c r="F368" i="2"/>
  <c r="E369" i="2" l="1"/>
  <c r="D369" i="2" s="1"/>
  <c r="F369" i="2"/>
</calcChain>
</file>

<file path=xl/sharedStrings.xml><?xml version="1.0" encoding="utf-8"?>
<sst xmlns="http://schemas.openxmlformats.org/spreadsheetml/2006/main" count="32" uniqueCount="30">
  <si>
    <t>Расчет ипотечного кредита</t>
  </si>
  <si>
    <t>Связанные ячейки</t>
  </si>
  <si>
    <t>Стоимость покупки:</t>
  </si>
  <si>
    <t>Ежемесячный платеж:</t>
  </si>
  <si>
    <t>Сумма кредита:</t>
  </si>
  <si>
    <t>Процент</t>
  </si>
  <si>
    <t>Срок кредита:</t>
  </si>
  <si>
    <t>Первоначальный взнос:</t>
  </si>
  <si>
    <t>30 лет</t>
  </si>
  <si>
    <t>15 лет</t>
  </si>
  <si>
    <t>лет</t>
  </si>
  <si>
    <t>первоначальный взнос</t>
  </si>
  <si>
    <t>10% взнос</t>
  </si>
  <si>
    <t>15% взнос</t>
  </si>
  <si>
    <t>20% взнос</t>
  </si>
  <si>
    <t>График платежей</t>
  </si>
  <si>
    <t>Комиссия</t>
  </si>
  <si>
    <t>Кредит</t>
  </si>
  <si>
    <t>Для полосы прокрутки</t>
  </si>
  <si>
    <t>Процент первоначального взноса:</t>
  </si>
  <si>
    <t>Процентная ставка:</t>
  </si>
  <si>
    <t>Срок кредита (месяцы):</t>
  </si>
  <si>
    <t>Начальный месяц:</t>
  </si>
  <si>
    <t>Начальный год:</t>
  </si>
  <si>
    <t>Месяц</t>
  </si>
  <si>
    <t>Остаток задолженности</t>
  </si>
  <si>
    <t>Проценты</t>
  </si>
  <si>
    <t>Основной платеж</t>
  </si>
  <si>
    <t>№ платежа</t>
  </si>
  <si>
    <t>Сумма платежа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</si>
</sst>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$&quot;#,##0_);[Red]\(&quot;$&quot;#,##0\)"/>
    <numFmt numFmtId="165" formatCode="&quot;$&quot;#,##0.00_);[Red]\(&quot;$&quot;#,##0.00\)"/>
    <numFmt numFmtId="167" formatCode="mmm\-yyyy"/>
    <numFmt numFmtId="169" formatCode="&quot;₽&quot;#,##0_);[Red]\(&quot;$&quot;#,##0\)"/>
    <numFmt numFmtId="170" formatCode="&quot;₽&quot;#,##0.00_);[Red]\(&quot;$&quot;#,##0.00\)"/>
    <numFmt numFmtId="172" formatCode="&quot;под&quot;\ 0.00&quot; %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164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165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164" fontId="3" fillId="0" borderId="0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5" xfId="3" applyFont="1" applyFill="1" applyBorder="1"/>
    <xf numFmtId="0" fontId="8" fillId="0" borderId="11" xfId="3" applyFont="1" applyFill="1" applyBorder="1"/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167" fontId="0" fillId="0" borderId="0" xfId="0" applyNumberFormat="1"/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  <xf numFmtId="169" fontId="3" fillId="0" borderId="9" xfId="3" applyNumberFormat="1" applyFont="1" applyFill="1" applyBorder="1" applyAlignment="1" applyProtection="1">
      <alignment horizontal="center"/>
      <protection locked="0"/>
    </xf>
    <xf numFmtId="169" fontId="3" fillId="0" borderId="14" xfId="3" applyNumberFormat="1" applyFont="1" applyFill="1" applyBorder="1" applyAlignment="1">
      <alignment horizontal="center"/>
    </xf>
    <xf numFmtId="170" fontId="7" fillId="2" borderId="0" xfId="2" applyNumberFormat="1" applyFont="1" applyBorder="1" applyAlignment="1">
      <alignment horizontal="center" vertical="center"/>
    </xf>
    <xf numFmtId="169" fontId="0" fillId="4" borderId="4" xfId="3" applyNumberFormat="1" applyFont="1" applyFill="1" applyBorder="1"/>
    <xf numFmtId="172" fontId="0" fillId="0" borderId="10" xfId="3" applyNumberFormat="1" applyFont="1" applyFill="1" applyBorder="1" applyAlignment="1">
      <alignment horizontal="center"/>
    </xf>
    <xf numFmtId="169" fontId="0" fillId="0" borderId="0" xfId="0" applyNumberFormat="1"/>
    <xf numFmtId="170" fontId="0" fillId="0" borderId="0" xfId="0" applyNumberFormat="1"/>
  </cellXfs>
  <cellStyles count="5">
    <cellStyle name="20% — акцент3" xfId="3" builtinId="38" customBuiltin="1"/>
    <cellStyle name="Акцент2" xfId="2" builtinId="33" customBuiltin="1"/>
    <cellStyle name="Гиперссылка" xfId="4" builtinId="8"/>
    <cellStyle name="Обычный" xfId="0" builtinId="0"/>
    <cellStyle name="Процентный" xfId="1" builtinId="5"/>
  </cellStyles>
  <dxfs count="6">
    <dxf>
      <numFmt numFmtId="170" formatCode="&quot;₽&quot;#,##0.00_);[Red]\(&quot;$&quot;#,##0.00\)"/>
    </dxf>
    <dxf>
      <numFmt numFmtId="170" formatCode="&quot;₽&quot;#,##0.00_);[Red]\(&quot;$&quot;#,##0.00\)"/>
    </dxf>
    <dxf>
      <numFmt numFmtId="170" formatCode="&quot;₽&quot;#,##0.00_);[Red]\(&quot;$&quot;#,##0.00\)"/>
    </dxf>
    <dxf>
      <numFmt numFmtId="168" formatCode="\$#,##0.00_);[Red]\(\$#,##0.00\)"/>
    </dxf>
    <dxf>
      <numFmt numFmtId="167" formatCode="mmm\-yy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7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6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</xdr:row>
          <xdr:rowOff>161925</xdr:rowOff>
        </xdr:from>
        <xdr:to>
          <xdr:col>2</xdr:col>
          <xdr:colOff>1343025</xdr:colOff>
          <xdr:row>14</xdr:row>
          <xdr:rowOff>171450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7</xdr:row>
          <xdr:rowOff>47625</xdr:rowOff>
        </xdr:from>
        <xdr:to>
          <xdr:col>2</xdr:col>
          <xdr:colOff>942975</xdr:colOff>
          <xdr:row>8</xdr:row>
          <xdr:rowOff>66675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8</xdr:row>
          <xdr:rowOff>76200</xdr:rowOff>
        </xdr:from>
        <xdr:to>
          <xdr:col>2</xdr:col>
          <xdr:colOff>942975</xdr:colOff>
          <xdr:row>9</xdr:row>
          <xdr:rowOff>95250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9</xdr:row>
          <xdr:rowOff>104775</xdr:rowOff>
        </xdr:from>
        <xdr:to>
          <xdr:col>2</xdr:col>
          <xdr:colOff>942975</xdr:colOff>
          <xdr:row>10</xdr:row>
          <xdr:rowOff>123825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7</xdr:row>
          <xdr:rowOff>28575</xdr:rowOff>
        </xdr:from>
        <xdr:to>
          <xdr:col>4</xdr:col>
          <xdr:colOff>1076325</xdr:colOff>
          <xdr:row>8</xdr:row>
          <xdr:rowOff>76200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8</xdr:row>
          <xdr:rowOff>114300</xdr:rowOff>
        </xdr:from>
        <xdr:to>
          <xdr:col>4</xdr:col>
          <xdr:colOff>1076325</xdr:colOff>
          <xdr:row>9</xdr:row>
          <xdr:rowOff>161925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409575</xdr:colOff>
          <xdr:row>4</xdr:row>
          <xdr:rowOff>47625</xdr:rowOff>
        </xdr:from>
        <xdr:to>
          <xdr:col>4</xdr:col>
          <xdr:colOff>771525</xdr:colOff>
          <xdr:row>5</xdr:row>
          <xdr:rowOff>85725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Месяц" dataDxfId="4">
      <calculatedColumnFormula>DATE(YEAR(A9),MONTH(A9)+1,1)</calculatedColumnFormula>
    </tableColumn>
    <tableColumn id="2" name="№ платежа">
      <calculatedColumnFormula>B9+1</calculatedColumnFormula>
    </tableColumn>
    <tableColumn id="3" name="Сумма платежа" dataDxfId="3">
      <calculatedColumnFormula>-PMT($C$4/12,$C$5,$C$3,0)</calculatedColumnFormula>
    </tableColumn>
    <tableColumn id="4" name="Основной платеж" dataDxfId="2">
      <calculatedColumnFormula>C10-E10</calculatedColumnFormula>
    </tableColumn>
    <tableColumn id="5" name="Проценты" dataDxfId="1">
      <calculatedColumnFormula>($C$4/12)*F9</calculatedColumnFormula>
    </tableColumn>
    <tableColumn id="6" name="Остаток задолженности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0"/>
  <sheetViews>
    <sheetView showGridLines="0" tabSelected="1" workbookViewId="0">
      <selection activeCell="E29" sqref="E29"/>
    </sheetView>
  </sheetViews>
  <sheetFormatPr defaultRowHeight="15" x14ac:dyDescent="0.25"/>
  <cols>
    <col min="1" max="1" width="3.42578125" customWidth="1"/>
    <col min="2" max="2" width="3.85546875" customWidth="1"/>
    <col min="3" max="3" width="23.5703125" customWidth="1"/>
    <col min="4" max="4" width="3.28515625" customWidth="1"/>
    <col min="5" max="5" width="20.140625" customWidth="1"/>
    <col min="6" max="6" width="4.140625" customWidth="1"/>
    <col min="7" max="7" width="9.5703125" customWidth="1"/>
    <col min="8" max="8" width="11.7109375" customWidth="1"/>
    <col min="9" max="9" width="22.7109375" customWidth="1"/>
  </cols>
  <sheetData>
    <row r="1" spans="1:9" ht="15.75" thickBot="1" x14ac:dyDescent="0.3">
      <c r="A1" s="6"/>
      <c r="B1" s="6"/>
      <c r="C1" s="6"/>
      <c r="D1" s="6"/>
      <c r="E1" s="6"/>
      <c r="F1" s="6"/>
      <c r="G1" s="6"/>
      <c r="H1" s="6"/>
      <c r="I1" s="6"/>
    </row>
    <row r="2" spans="1:9" ht="18.75" x14ac:dyDescent="0.3">
      <c r="A2" s="6"/>
      <c r="B2" s="8" t="s">
        <v>0</v>
      </c>
      <c r="C2" s="9"/>
      <c r="D2" s="9"/>
      <c r="E2" s="9"/>
      <c r="F2" s="10"/>
      <c r="G2" s="6"/>
      <c r="H2" s="40" t="s">
        <v>1</v>
      </c>
      <c r="I2" s="41"/>
    </row>
    <row r="3" spans="1:9" x14ac:dyDescent="0.25">
      <c r="A3" s="6"/>
      <c r="B3" s="11"/>
      <c r="C3" s="12"/>
      <c r="D3" s="12"/>
      <c r="E3" s="12"/>
      <c r="F3" s="13"/>
      <c r="G3" s="6"/>
      <c r="H3" s="34">
        <v>845</v>
      </c>
      <c r="I3" s="35" t="s">
        <v>18</v>
      </c>
    </row>
    <row r="4" spans="1:9" x14ac:dyDescent="0.25">
      <c r="A4" s="6"/>
      <c r="B4" s="11"/>
      <c r="C4" s="23" t="s">
        <v>2</v>
      </c>
      <c r="D4" s="23"/>
      <c r="E4" s="43">
        <v>3450000</v>
      </c>
      <c r="F4" s="13"/>
      <c r="G4" s="6"/>
      <c r="H4" s="36">
        <f>H3/100</f>
        <v>8.4499999999999993</v>
      </c>
      <c r="I4" s="35" t="s">
        <v>5</v>
      </c>
    </row>
    <row r="5" spans="1:9" x14ac:dyDescent="0.25">
      <c r="A5" s="6"/>
      <c r="B5" s="11"/>
      <c r="C5" s="23"/>
      <c r="D5" s="23"/>
      <c r="E5" s="24"/>
      <c r="F5" s="13"/>
      <c r="G5" s="6"/>
      <c r="H5" s="36"/>
      <c r="I5" s="35"/>
    </row>
    <row r="6" spans="1:9" x14ac:dyDescent="0.25">
      <c r="A6" s="6"/>
      <c r="B6" s="11"/>
      <c r="C6" s="12"/>
      <c r="D6" s="12"/>
      <c r="E6" s="12"/>
      <c r="F6" s="13"/>
      <c r="G6" s="6"/>
      <c r="H6" s="36" t="b">
        <v>1</v>
      </c>
      <c r="I6" s="35" t="s">
        <v>16</v>
      </c>
    </row>
    <row r="7" spans="1:9" x14ac:dyDescent="0.25">
      <c r="A7" s="6"/>
      <c r="B7" s="11"/>
      <c r="C7" s="29" t="s">
        <v>7</v>
      </c>
      <c r="D7" s="12"/>
      <c r="E7" s="30" t="s">
        <v>6</v>
      </c>
      <c r="F7" s="13"/>
      <c r="G7" s="6"/>
      <c r="H7" s="46">
        <f>IF(H6,E4-(E4*H16)+5000,E4-(E4*H16))</f>
        <v>2765000</v>
      </c>
      <c r="I7" s="35" t="s">
        <v>17</v>
      </c>
    </row>
    <row r="8" spans="1:9" x14ac:dyDescent="0.25">
      <c r="A8" s="6"/>
      <c r="B8" s="11"/>
      <c r="C8" s="27"/>
      <c r="D8" s="12"/>
      <c r="E8" s="25"/>
      <c r="F8" s="13"/>
      <c r="G8" s="6"/>
      <c r="H8" s="21"/>
      <c r="I8" s="22"/>
    </row>
    <row r="9" spans="1:9" x14ac:dyDescent="0.25">
      <c r="A9" s="6"/>
      <c r="B9" s="11"/>
      <c r="C9" s="27"/>
      <c r="D9" s="12"/>
      <c r="E9" s="25"/>
      <c r="F9" s="13"/>
      <c r="G9" s="6"/>
      <c r="H9" s="34" t="b">
        <v>1</v>
      </c>
      <c r="I9" s="35" t="s">
        <v>8</v>
      </c>
    </row>
    <row r="10" spans="1:9" x14ac:dyDescent="0.25">
      <c r="A10" s="6"/>
      <c r="B10" s="11"/>
      <c r="C10" s="27"/>
      <c r="D10" s="12"/>
      <c r="E10" s="25"/>
      <c r="F10" s="13"/>
      <c r="G10" s="6"/>
      <c r="H10" s="34" t="b">
        <v>0</v>
      </c>
      <c r="I10" s="35" t="s">
        <v>9</v>
      </c>
    </row>
    <row r="11" spans="1:9" x14ac:dyDescent="0.25">
      <c r="A11" s="6"/>
      <c r="B11" s="11"/>
      <c r="C11" s="28"/>
      <c r="D11" s="12"/>
      <c r="E11" s="26"/>
      <c r="F11" s="13"/>
      <c r="G11" s="6"/>
      <c r="H11" s="36">
        <f>IF(H9,30,15)</f>
        <v>30</v>
      </c>
      <c r="I11" s="35" t="s">
        <v>10</v>
      </c>
    </row>
    <row r="12" spans="1:9" x14ac:dyDescent="0.25">
      <c r="A12" s="6"/>
      <c r="B12" s="11"/>
      <c r="C12" s="12"/>
      <c r="D12" s="12"/>
      <c r="E12" s="12"/>
      <c r="F12" s="13"/>
      <c r="G12" s="6"/>
      <c r="H12" s="21"/>
      <c r="I12" s="22"/>
    </row>
    <row r="13" spans="1:9" x14ac:dyDescent="0.25">
      <c r="A13" s="6"/>
      <c r="B13" s="11"/>
      <c r="C13" s="23" t="s">
        <v>4</v>
      </c>
      <c r="D13" s="23"/>
      <c r="E13" s="44">
        <f>H7</f>
        <v>2765000</v>
      </c>
      <c r="F13" s="13"/>
      <c r="G13" s="6"/>
      <c r="H13" s="34" t="b">
        <v>0</v>
      </c>
      <c r="I13" s="35" t="s">
        <v>12</v>
      </c>
    </row>
    <row r="14" spans="1:9" x14ac:dyDescent="0.25">
      <c r="A14" s="6"/>
      <c r="B14" s="11"/>
      <c r="C14" s="14"/>
      <c r="D14" s="14"/>
      <c r="E14" s="15"/>
      <c r="F14" s="13"/>
      <c r="G14" s="6"/>
      <c r="H14" s="34" t="b">
        <v>0</v>
      </c>
      <c r="I14" s="35" t="s">
        <v>13</v>
      </c>
    </row>
    <row r="15" spans="1:9" x14ac:dyDescent="0.25">
      <c r="A15" s="6"/>
      <c r="B15" s="11"/>
      <c r="C15" s="12"/>
      <c r="D15" s="12"/>
      <c r="E15" s="47">
        <f>H4</f>
        <v>8.4499999999999993</v>
      </c>
      <c r="F15" s="13"/>
      <c r="G15" s="6"/>
      <c r="H15" s="34" t="b">
        <v>1</v>
      </c>
      <c r="I15" s="35" t="s">
        <v>14</v>
      </c>
    </row>
    <row r="16" spans="1:9" ht="15.75" thickBot="1" x14ac:dyDescent="0.3">
      <c r="A16" s="6"/>
      <c r="B16" s="11"/>
      <c r="C16" s="16"/>
      <c r="D16" s="16"/>
      <c r="E16" s="12"/>
      <c r="F16" s="13"/>
      <c r="G16" s="6"/>
      <c r="H16" s="37">
        <f>IF(H13,0.1,IF(H14,0.15,0.2))</f>
        <v>0.2</v>
      </c>
      <c r="I16" s="38" t="s">
        <v>11</v>
      </c>
    </row>
    <row r="17" spans="1:9" ht="19.5" customHeight="1" x14ac:dyDescent="0.25">
      <c r="A17" s="6"/>
      <c r="B17" s="11"/>
      <c r="C17" s="31" t="s">
        <v>3</v>
      </c>
      <c r="D17" s="32"/>
      <c r="E17" s="45">
        <f>-PMT((H4/100)/12,H11*12,H7,0)</f>
        <v>21162.556570180961</v>
      </c>
      <c r="F17" s="13"/>
      <c r="G17" s="6"/>
      <c r="H17" s="7"/>
      <c r="I17" s="6"/>
    </row>
    <row r="18" spans="1:9" x14ac:dyDescent="0.25">
      <c r="A18" s="6"/>
      <c r="B18" s="11"/>
      <c r="C18" s="14"/>
      <c r="D18" s="14"/>
      <c r="E18" s="17"/>
      <c r="F18" s="13"/>
      <c r="G18" s="6"/>
      <c r="H18" s="6"/>
      <c r="I18" s="6"/>
    </row>
    <row r="19" spans="1:9" x14ac:dyDescent="0.25">
      <c r="A19" s="6"/>
      <c r="B19" s="11"/>
      <c r="C19" s="42" t="s">
        <v>15</v>
      </c>
      <c r="D19" s="42"/>
      <c r="E19" s="42"/>
      <c r="F19" s="13"/>
      <c r="G19" s="6"/>
      <c r="H19" s="6"/>
      <c r="I19" s="6"/>
    </row>
    <row r="20" spans="1:9" ht="10.5" customHeight="1" thickBot="1" x14ac:dyDescent="0.3">
      <c r="A20" s="6"/>
      <c r="B20" s="18"/>
      <c r="C20" s="19"/>
      <c r="D20" s="19"/>
      <c r="E20" s="19"/>
      <c r="F20" s="20"/>
      <c r="G20" s="6"/>
      <c r="H20" s="6"/>
      <c r="I20" s="6"/>
    </row>
  </sheetData>
  <mergeCells count="2">
    <mergeCell ref="H2:I2"/>
    <mergeCell ref="C19:E19"/>
  </mergeCells>
  <phoneticPr fontId="0" type="noConversion"/>
  <hyperlinks>
    <hyperlink ref="C19:E19" location="AmortSched!A1" display="Amortization Schedule"/>
  </hyperlinks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30" r:id="rId4" name="OptionButton5">
          <controlPr defaultSize="0" autoLine="0" linkedCell="H10" r:id="rId5">
            <anchor moveWithCells="1">
              <from>
                <xdr:col>4</xdr:col>
                <xdr:colOff>76200</xdr:colOff>
                <xdr:row>8</xdr:row>
                <xdr:rowOff>114300</xdr:rowOff>
              </from>
              <to>
                <xdr:col>4</xdr:col>
                <xdr:colOff>1076325</xdr:colOff>
                <xdr:row>9</xdr:row>
                <xdr:rowOff>161925</xdr:rowOff>
              </to>
            </anchor>
          </controlPr>
        </control>
      </mc:Choice>
      <mc:Fallback>
        <control shapeId="1030" r:id="rId4" name="OptionButton5"/>
      </mc:Fallback>
    </mc:AlternateContent>
    <mc:AlternateContent xmlns:mc="http://schemas.openxmlformats.org/markup-compatibility/2006">
      <mc:Choice Requires="x14">
        <control shapeId="1029" r:id="rId6" name="OptionButton4">
          <controlPr defaultSize="0" autoLine="0" linkedCell="H9" r:id="rId7">
            <anchor moveWithCells="1">
              <from>
                <xdr:col>4</xdr:col>
                <xdr:colOff>76200</xdr:colOff>
                <xdr:row>7</xdr:row>
                <xdr:rowOff>28575</xdr:rowOff>
              </from>
              <to>
                <xdr:col>4</xdr:col>
                <xdr:colOff>1076325</xdr:colOff>
                <xdr:row>8</xdr:row>
                <xdr:rowOff>76200</xdr:rowOff>
              </to>
            </anchor>
          </controlPr>
        </control>
      </mc:Choice>
      <mc:Fallback>
        <control shapeId="1029" r:id="rId6" name="OptionButton4"/>
      </mc:Fallback>
    </mc:AlternateContent>
    <mc:AlternateContent xmlns:mc="http://schemas.openxmlformats.org/markup-compatibility/2006">
      <mc:Choice Requires="x14">
        <control shapeId="1028" r:id="rId8" name="OptionButton3">
          <controlPr defaultSize="0" autoLine="0" linkedCell="H15" r:id="rId9">
            <anchor moveWithCells="1">
              <from>
                <xdr:col>2</xdr:col>
                <xdr:colOff>257175</xdr:colOff>
                <xdr:row>9</xdr:row>
                <xdr:rowOff>104775</xdr:rowOff>
              </from>
              <to>
                <xdr:col>2</xdr:col>
                <xdr:colOff>942975</xdr:colOff>
                <xdr:row>10</xdr:row>
                <xdr:rowOff>123825</xdr:rowOff>
              </to>
            </anchor>
          </controlPr>
        </control>
      </mc:Choice>
      <mc:Fallback>
        <control shapeId="1028" r:id="rId8" name="OptionButton3"/>
      </mc:Fallback>
    </mc:AlternateContent>
    <mc:AlternateContent xmlns:mc="http://schemas.openxmlformats.org/markup-compatibility/2006">
      <mc:Choice Requires="x14">
        <control shapeId="1027" r:id="rId10" name="OptionButton2">
          <controlPr defaultSize="0" autoLine="0" linkedCell="H14" r:id="rId11">
            <anchor moveWithCells="1">
              <from>
                <xdr:col>2</xdr:col>
                <xdr:colOff>257175</xdr:colOff>
                <xdr:row>8</xdr:row>
                <xdr:rowOff>76200</xdr:rowOff>
              </from>
              <to>
                <xdr:col>2</xdr:col>
                <xdr:colOff>942975</xdr:colOff>
                <xdr:row>9</xdr:row>
                <xdr:rowOff>95250</xdr:rowOff>
              </to>
            </anchor>
          </controlPr>
        </control>
      </mc:Choice>
      <mc:Fallback>
        <control shapeId="1027" r:id="rId10" name="OptionButton2"/>
      </mc:Fallback>
    </mc:AlternateContent>
    <mc:AlternateContent xmlns:mc="http://schemas.openxmlformats.org/markup-compatibility/2006">
      <mc:Choice Requires="x14">
        <control shapeId="1026" r:id="rId12" name="OptionButton1">
          <controlPr defaultSize="0" autoLine="0" linkedCell="H13" r:id="rId13">
            <anchor moveWithCells="1">
              <from>
                <xdr:col>2</xdr:col>
                <xdr:colOff>257175</xdr:colOff>
                <xdr:row>7</xdr:row>
                <xdr:rowOff>47625</xdr:rowOff>
              </from>
              <to>
                <xdr:col>2</xdr:col>
                <xdr:colOff>942975</xdr:colOff>
                <xdr:row>8</xdr:row>
                <xdr:rowOff>66675</xdr:rowOff>
              </to>
            </anchor>
          </controlPr>
        </control>
      </mc:Choice>
      <mc:Fallback>
        <control shapeId="1026" r:id="rId12" name="OptionButton1"/>
      </mc:Fallback>
    </mc:AlternateContent>
    <mc:AlternateContent xmlns:mc="http://schemas.openxmlformats.org/markup-compatibility/2006">
      <mc:Choice Requires="x14">
        <control shapeId="1025" r:id="rId14" name="ScrollBar1">
          <controlPr defaultSize="0" autoLine="0" linkedCell="H3" r:id="rId15">
            <anchor moveWithCells="1">
              <from>
                <xdr:col>2</xdr:col>
                <xdr:colOff>28575</xdr:colOff>
                <xdr:row>13</xdr:row>
                <xdr:rowOff>161925</xdr:rowOff>
              </from>
              <to>
                <xdr:col>2</xdr:col>
                <xdr:colOff>1343025</xdr:colOff>
                <xdr:row>14</xdr:row>
                <xdr:rowOff>171450</xdr:rowOff>
              </to>
            </anchor>
          </controlPr>
        </control>
      </mc:Choice>
      <mc:Fallback>
        <control shapeId="1025" r:id="rId14" name="ScrollBar1"/>
      </mc:Fallback>
    </mc:AlternateContent>
    <mc:AlternateContent xmlns:mc="http://schemas.openxmlformats.org/markup-compatibility/2006">
      <mc:Choice Requires="x14">
        <control shapeId="1060" r:id="rId16" name="CheckBox1">
          <controlPr defaultSize="0" autoLine="0" autoPict="0" linkedCell="H6" r:id="rId17">
            <anchor moveWithCells="1">
              <from>
                <xdr:col>2</xdr:col>
                <xdr:colOff>409575</xdr:colOff>
                <xdr:row>4</xdr:row>
                <xdr:rowOff>47625</xdr:rowOff>
              </from>
              <to>
                <xdr:col>4</xdr:col>
                <xdr:colOff>771525</xdr:colOff>
                <xdr:row>5</xdr:row>
                <xdr:rowOff>85725</xdr:rowOff>
              </to>
            </anchor>
          </controlPr>
        </control>
      </mc:Choice>
      <mc:Fallback>
        <control shapeId="1060" r:id="rId16" name="CheckBox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70"/>
  <sheetViews>
    <sheetView showGridLines="0" topLeftCell="A28" workbookViewId="0">
      <selection activeCell="A9" sqref="A9"/>
    </sheetView>
  </sheetViews>
  <sheetFormatPr defaultRowHeight="15" x14ac:dyDescent="0.25"/>
  <cols>
    <col min="1" max="1" width="18.42578125" customWidth="1"/>
    <col min="2" max="2" width="14.7109375" bestFit="1" customWidth="1"/>
    <col min="3" max="3" width="19" bestFit="1" customWidth="1"/>
    <col min="4" max="4" width="21.5703125" bestFit="1" customWidth="1"/>
    <col min="5" max="5" width="13.42578125" bestFit="1" customWidth="1"/>
    <col min="6" max="6" width="28" bestFit="1" customWidth="1"/>
    <col min="7" max="7" width="10.7109375" customWidth="1"/>
  </cols>
  <sheetData>
    <row r="1" spans="1:7" x14ac:dyDescent="0.25">
      <c r="A1" t="s">
        <v>2</v>
      </c>
      <c r="C1" s="48">
        <f>Параметры!E4</f>
        <v>3450000</v>
      </c>
    </row>
    <row r="2" spans="1:7" x14ac:dyDescent="0.25">
      <c r="A2" t="s">
        <v>19</v>
      </c>
      <c r="C2" s="4">
        <f>Параметры!H16</f>
        <v>0.2</v>
      </c>
    </row>
    <row r="3" spans="1:7" x14ac:dyDescent="0.25">
      <c r="A3" t="s">
        <v>4</v>
      </c>
      <c r="C3" s="48">
        <f>Параметры!H7</f>
        <v>2765000</v>
      </c>
    </row>
    <row r="4" spans="1:7" x14ac:dyDescent="0.25">
      <c r="A4" t="s">
        <v>20</v>
      </c>
      <c r="C4" s="2">
        <f>Параметры!H4/100</f>
        <v>8.4499999999999992E-2</v>
      </c>
    </row>
    <row r="5" spans="1:7" x14ac:dyDescent="0.25">
      <c r="A5" t="s">
        <v>21</v>
      </c>
      <c r="C5" s="3">
        <f>Параметры!H11*12</f>
        <v>360</v>
      </c>
    </row>
    <row r="6" spans="1:7" x14ac:dyDescent="0.25">
      <c r="A6" t="s">
        <v>22</v>
      </c>
      <c r="C6">
        <f ca="1">MONTH(NOW())</f>
        <v>12</v>
      </c>
    </row>
    <row r="7" spans="1:7" x14ac:dyDescent="0.25">
      <c r="A7" t="s">
        <v>23</v>
      </c>
      <c r="C7">
        <f ca="1">YEAR(NOW())</f>
        <v>2025</v>
      </c>
    </row>
    <row r="9" spans="1:7" ht="15.75" x14ac:dyDescent="0.25">
      <c r="A9" s="33" t="s">
        <v>24</v>
      </c>
      <c r="B9" s="33" t="s">
        <v>28</v>
      </c>
      <c r="C9" s="33" t="s">
        <v>29</v>
      </c>
      <c r="D9" s="33" t="s">
        <v>27</v>
      </c>
      <c r="E9" s="33" t="s">
        <v>26</v>
      </c>
      <c r="F9" s="33" t="s">
        <v>25</v>
      </c>
    </row>
    <row r="10" spans="1:7" x14ac:dyDescent="0.25">
      <c r="A10" s="39">
        <f ca="1">DATE($C$7,$C$6,1)</f>
        <v>45992</v>
      </c>
      <c r="B10">
        <v>1</v>
      </c>
      <c r="C10" s="49">
        <f>-PMT($C$4/12,$C$5,$C$3,0)</f>
        <v>21162.556570180961</v>
      </c>
      <c r="D10" s="49">
        <f>C10-E10</f>
        <v>1692.3482368476289</v>
      </c>
      <c r="E10" s="49">
        <f>($C$4/12)*C3</f>
        <v>19470.208333333332</v>
      </c>
      <c r="F10" s="49">
        <f>C3-D10</f>
        <v>2763307.6517631523</v>
      </c>
      <c r="G10" s="5"/>
    </row>
    <row r="11" spans="1:7" x14ac:dyDescent="0.25">
      <c r="A11" s="39">
        <f ca="1">DATE(YEAR(A10),MONTH(A10)+1,1)</f>
        <v>46023</v>
      </c>
      <c r="B11">
        <f>B10+1</f>
        <v>2</v>
      </c>
      <c r="C11" s="49">
        <f t="shared" ref="C11:C74" si="0">-PMT($C$4/12,$C$5,$C$3,0)</f>
        <v>21162.556570180961</v>
      </c>
      <c r="D11" s="49">
        <f t="shared" ref="D11:D74" si="1">C11-E11</f>
        <v>1704.2651890154339</v>
      </c>
      <c r="E11" s="49">
        <f>($C$4/12)*F10</f>
        <v>19458.291381165527</v>
      </c>
      <c r="F11" s="49">
        <f>F10-D11</f>
        <v>2761603.386574137</v>
      </c>
      <c r="G11" s="5"/>
    </row>
    <row r="12" spans="1:7" x14ac:dyDescent="0.25">
      <c r="A12" s="39">
        <f t="shared" ref="A12:A75" ca="1" si="2">DATE(YEAR(A11),MONTH(A11)+1,1)</f>
        <v>46054</v>
      </c>
      <c r="B12">
        <f t="shared" ref="B12:B75" si="3">B11+1</f>
        <v>3</v>
      </c>
      <c r="C12" s="49">
        <f t="shared" si="0"/>
        <v>21162.556570180961</v>
      </c>
      <c r="D12" s="49">
        <f t="shared" si="1"/>
        <v>1716.2660563880818</v>
      </c>
      <c r="E12" s="49">
        <f t="shared" ref="E12:E75" si="4">($C$4/12)*F11</f>
        <v>19446.290513792879</v>
      </c>
      <c r="F12" s="49">
        <f>F11-D12</f>
        <v>2759887.1205177489</v>
      </c>
      <c r="G12" s="5"/>
    </row>
    <row r="13" spans="1:7" x14ac:dyDescent="0.25">
      <c r="A13" s="39">
        <f t="shared" ca="1" si="2"/>
        <v>46082</v>
      </c>
      <c r="B13">
        <f t="shared" si="3"/>
        <v>4</v>
      </c>
      <c r="C13" s="49">
        <f t="shared" si="0"/>
        <v>21162.556570180961</v>
      </c>
      <c r="D13" s="49">
        <f t="shared" si="1"/>
        <v>1728.3514298684822</v>
      </c>
      <c r="E13" s="49">
        <f t="shared" si="4"/>
        <v>19434.205140312479</v>
      </c>
      <c r="F13" s="49">
        <f>F12-D13</f>
        <v>2758158.7690878804</v>
      </c>
      <c r="G13" s="5"/>
    </row>
    <row r="14" spans="1:7" x14ac:dyDescent="0.25">
      <c r="A14" s="39">
        <f t="shared" ca="1" si="2"/>
        <v>46113</v>
      </c>
      <c r="B14">
        <f t="shared" si="3"/>
        <v>5</v>
      </c>
      <c r="C14" s="49">
        <f t="shared" si="0"/>
        <v>21162.556570180961</v>
      </c>
      <c r="D14" s="49">
        <f t="shared" si="1"/>
        <v>1740.5219045204722</v>
      </c>
      <c r="E14" s="49">
        <f t="shared" si="4"/>
        <v>19422.034665660489</v>
      </c>
      <c r="F14" s="49">
        <f t="shared" ref="F14:F77" si="5">F13-D14</f>
        <v>2756418.2471833597</v>
      </c>
      <c r="G14" s="5"/>
    </row>
    <row r="15" spans="1:7" x14ac:dyDescent="0.25">
      <c r="A15" s="39">
        <f t="shared" ca="1" si="2"/>
        <v>46143</v>
      </c>
      <c r="B15">
        <f t="shared" si="3"/>
        <v>6</v>
      </c>
      <c r="C15" s="49">
        <f t="shared" si="0"/>
        <v>21162.556570180961</v>
      </c>
      <c r="D15" s="49">
        <f t="shared" si="1"/>
        <v>1752.778079598138</v>
      </c>
      <c r="E15" s="49">
        <f t="shared" si="4"/>
        <v>19409.778490582823</v>
      </c>
      <c r="F15" s="49">
        <f t="shared" si="5"/>
        <v>2754665.4691037615</v>
      </c>
      <c r="G15" s="5"/>
    </row>
    <row r="16" spans="1:7" x14ac:dyDescent="0.25">
      <c r="A16" s="39">
        <f t="shared" ca="1" si="2"/>
        <v>46174</v>
      </c>
      <c r="B16">
        <f t="shared" si="3"/>
        <v>7</v>
      </c>
      <c r="C16" s="49">
        <f t="shared" si="0"/>
        <v>21162.556570180961</v>
      </c>
      <c r="D16" s="49">
        <f t="shared" si="1"/>
        <v>1765.1205585753087</v>
      </c>
      <c r="E16" s="49">
        <f t="shared" si="4"/>
        <v>19397.436011605652</v>
      </c>
      <c r="F16" s="49">
        <f t="shared" si="5"/>
        <v>2752900.3485451862</v>
      </c>
      <c r="G16" s="5"/>
    </row>
    <row r="17" spans="1:7" x14ac:dyDescent="0.25">
      <c r="A17" s="39">
        <f t="shared" ca="1" si="2"/>
        <v>46204</v>
      </c>
      <c r="B17">
        <f t="shared" si="3"/>
        <v>8</v>
      </c>
      <c r="C17" s="49">
        <f t="shared" si="0"/>
        <v>21162.556570180961</v>
      </c>
      <c r="D17" s="49">
        <f t="shared" si="1"/>
        <v>1777.549949175278</v>
      </c>
      <c r="E17" s="49">
        <f t="shared" si="4"/>
        <v>19385.006621005683</v>
      </c>
      <c r="F17" s="49">
        <f t="shared" si="5"/>
        <v>2751122.798596011</v>
      </c>
      <c r="G17" s="5"/>
    </row>
    <row r="18" spans="1:7" x14ac:dyDescent="0.25">
      <c r="A18" s="39">
        <f t="shared" ca="1" si="2"/>
        <v>46235</v>
      </c>
      <c r="B18">
        <f t="shared" si="3"/>
        <v>9</v>
      </c>
      <c r="C18" s="49">
        <f t="shared" si="0"/>
        <v>21162.556570180961</v>
      </c>
      <c r="D18" s="49">
        <f t="shared" si="1"/>
        <v>1790.0668634007197</v>
      </c>
      <c r="E18" s="49">
        <f t="shared" si="4"/>
        <v>19372.489706780241</v>
      </c>
      <c r="F18" s="49">
        <f t="shared" si="5"/>
        <v>2749332.7317326101</v>
      </c>
      <c r="G18" s="5"/>
    </row>
    <row r="19" spans="1:7" x14ac:dyDescent="0.25">
      <c r="A19" s="39">
        <f t="shared" ca="1" si="2"/>
        <v>46266</v>
      </c>
      <c r="B19">
        <f t="shared" si="3"/>
        <v>10</v>
      </c>
      <c r="C19" s="49">
        <f t="shared" si="0"/>
        <v>21162.556570180961</v>
      </c>
      <c r="D19" s="49">
        <f t="shared" si="1"/>
        <v>1802.6719175638354</v>
      </c>
      <c r="E19" s="49">
        <f t="shared" si="4"/>
        <v>19359.884652617126</v>
      </c>
      <c r="F19" s="49">
        <f t="shared" si="5"/>
        <v>2747530.0598150464</v>
      </c>
      <c r="G19" s="5"/>
    </row>
    <row r="20" spans="1:7" x14ac:dyDescent="0.25">
      <c r="A20" s="39">
        <f t="shared" ca="1" si="2"/>
        <v>46296</v>
      </c>
      <c r="B20">
        <f t="shared" si="3"/>
        <v>11</v>
      </c>
      <c r="C20" s="49">
        <f t="shared" si="0"/>
        <v>21162.556570180961</v>
      </c>
      <c r="D20" s="49">
        <f t="shared" si="1"/>
        <v>1815.3657323166772</v>
      </c>
      <c r="E20" s="49">
        <f t="shared" si="4"/>
        <v>19347.190837864284</v>
      </c>
      <c r="F20" s="49">
        <f t="shared" si="5"/>
        <v>2745714.6940827295</v>
      </c>
      <c r="G20" s="5"/>
    </row>
    <row r="21" spans="1:7" x14ac:dyDescent="0.25">
      <c r="A21" s="39">
        <f t="shared" ca="1" si="2"/>
        <v>46327</v>
      </c>
      <c r="B21">
        <f t="shared" si="3"/>
        <v>12</v>
      </c>
      <c r="C21" s="49">
        <f t="shared" si="0"/>
        <v>21162.556570180961</v>
      </c>
      <c r="D21" s="49">
        <f t="shared" si="1"/>
        <v>1828.1489326817427</v>
      </c>
      <c r="E21" s="49">
        <f t="shared" si="4"/>
        <v>19334.407637499218</v>
      </c>
      <c r="F21" s="49">
        <f t="shared" si="5"/>
        <v>2743886.5451500476</v>
      </c>
      <c r="G21" s="5"/>
    </row>
    <row r="22" spans="1:7" x14ac:dyDescent="0.25">
      <c r="A22" s="39">
        <f t="shared" ca="1" si="2"/>
        <v>46357</v>
      </c>
      <c r="B22">
        <f t="shared" si="3"/>
        <v>13</v>
      </c>
      <c r="C22" s="49">
        <f t="shared" si="0"/>
        <v>21162.556570180961</v>
      </c>
      <c r="D22" s="49">
        <f t="shared" si="1"/>
        <v>1841.0221480827131</v>
      </c>
      <c r="E22" s="49">
        <f t="shared" si="4"/>
        <v>19321.534422098248</v>
      </c>
      <c r="F22" s="49">
        <f t="shared" si="5"/>
        <v>2742045.5230019651</v>
      </c>
      <c r="G22" s="5"/>
    </row>
    <row r="23" spans="1:7" x14ac:dyDescent="0.25">
      <c r="A23" s="39">
        <f t="shared" ca="1" si="2"/>
        <v>46388</v>
      </c>
      <c r="B23">
        <f t="shared" si="3"/>
        <v>14</v>
      </c>
      <c r="C23" s="49">
        <f t="shared" si="0"/>
        <v>21162.556570180961</v>
      </c>
      <c r="D23" s="49">
        <f t="shared" si="1"/>
        <v>1853.9860123754588</v>
      </c>
      <c r="E23" s="49">
        <f t="shared" si="4"/>
        <v>19308.570557805502</v>
      </c>
      <c r="F23" s="49">
        <f t="shared" si="5"/>
        <v>2740191.5369895897</v>
      </c>
      <c r="G23" s="5"/>
    </row>
    <row r="24" spans="1:7" x14ac:dyDescent="0.25">
      <c r="A24" s="39">
        <f t="shared" ca="1" si="2"/>
        <v>46419</v>
      </c>
      <c r="B24">
        <f t="shared" si="3"/>
        <v>15</v>
      </c>
      <c r="C24" s="49">
        <f t="shared" si="0"/>
        <v>21162.556570180961</v>
      </c>
      <c r="D24" s="49">
        <f t="shared" si="1"/>
        <v>1867.0411638792684</v>
      </c>
      <c r="E24" s="49">
        <f t="shared" si="4"/>
        <v>19295.515406301693</v>
      </c>
      <c r="F24" s="49">
        <f t="shared" si="5"/>
        <v>2738324.4958257102</v>
      </c>
      <c r="G24" s="5"/>
    </row>
    <row r="25" spans="1:7" x14ac:dyDescent="0.25">
      <c r="A25" s="39">
        <f t="shared" ca="1" si="2"/>
        <v>46447</v>
      </c>
      <c r="B25">
        <f t="shared" si="3"/>
        <v>16</v>
      </c>
      <c r="C25" s="49">
        <f t="shared" si="0"/>
        <v>21162.556570180961</v>
      </c>
      <c r="D25" s="49">
        <f t="shared" si="1"/>
        <v>1880.1882454082552</v>
      </c>
      <c r="E25" s="49">
        <f t="shared" si="4"/>
        <v>19282.368324772706</v>
      </c>
      <c r="F25" s="49">
        <f t="shared" si="5"/>
        <v>2736444.307580302</v>
      </c>
      <c r="G25" s="5"/>
    </row>
    <row r="26" spans="1:7" x14ac:dyDescent="0.25">
      <c r="A26" s="39">
        <f t="shared" ca="1" si="2"/>
        <v>46478</v>
      </c>
      <c r="B26">
        <f t="shared" si="3"/>
        <v>17</v>
      </c>
      <c r="C26" s="49">
        <f t="shared" si="0"/>
        <v>21162.556570180961</v>
      </c>
      <c r="D26" s="49">
        <f t="shared" si="1"/>
        <v>1893.4279043030037</v>
      </c>
      <c r="E26" s="49">
        <f t="shared" si="4"/>
        <v>19269.128665877957</v>
      </c>
      <c r="F26" s="49">
        <f t="shared" si="5"/>
        <v>2734550.8796759988</v>
      </c>
      <c r="G26" s="5"/>
    </row>
    <row r="27" spans="1:7" x14ac:dyDescent="0.25">
      <c r="A27" s="39">
        <f t="shared" ca="1" si="2"/>
        <v>46508</v>
      </c>
      <c r="B27">
        <f t="shared" si="3"/>
        <v>18</v>
      </c>
      <c r="C27" s="49">
        <f t="shared" si="0"/>
        <v>21162.556570180961</v>
      </c>
      <c r="D27" s="49">
        <f t="shared" si="1"/>
        <v>1906.7607924624717</v>
      </c>
      <c r="E27" s="49">
        <f t="shared" si="4"/>
        <v>19255.795777718489</v>
      </c>
      <c r="F27" s="49">
        <f t="shared" si="5"/>
        <v>2732644.1188835362</v>
      </c>
      <c r="G27" s="5"/>
    </row>
    <row r="28" spans="1:7" x14ac:dyDescent="0.25">
      <c r="A28" s="39">
        <f t="shared" ca="1" si="2"/>
        <v>46539</v>
      </c>
      <c r="B28">
        <f t="shared" si="3"/>
        <v>19</v>
      </c>
      <c r="C28" s="49">
        <f t="shared" si="0"/>
        <v>21162.556570180961</v>
      </c>
      <c r="D28" s="49">
        <f t="shared" si="1"/>
        <v>1920.187566376062</v>
      </c>
      <c r="E28" s="49">
        <f t="shared" si="4"/>
        <v>19242.369003804899</v>
      </c>
      <c r="F28" s="49">
        <f t="shared" si="5"/>
        <v>2730723.9313171599</v>
      </c>
      <c r="G28" s="5"/>
    </row>
    <row r="29" spans="1:7" x14ac:dyDescent="0.25">
      <c r="A29" s="39">
        <f t="shared" ca="1" si="2"/>
        <v>46569</v>
      </c>
      <c r="B29">
        <f t="shared" si="3"/>
        <v>20</v>
      </c>
      <c r="C29" s="49">
        <f t="shared" si="0"/>
        <v>21162.556570180961</v>
      </c>
      <c r="D29" s="49">
        <f t="shared" si="1"/>
        <v>1933.7088871559608</v>
      </c>
      <c r="E29" s="49">
        <f t="shared" si="4"/>
        <v>19228.847683025</v>
      </c>
      <c r="F29" s="49">
        <f t="shared" si="5"/>
        <v>2728790.2224300038</v>
      </c>
      <c r="G29" s="5"/>
    </row>
    <row r="30" spans="1:7" x14ac:dyDescent="0.25">
      <c r="A30" s="39">
        <f t="shared" ca="1" si="2"/>
        <v>46600</v>
      </c>
      <c r="B30">
        <f t="shared" si="3"/>
        <v>21</v>
      </c>
      <c r="C30" s="49">
        <f t="shared" si="0"/>
        <v>21162.556570180961</v>
      </c>
      <c r="D30" s="49">
        <f t="shared" si="1"/>
        <v>1947.3254205696867</v>
      </c>
      <c r="E30" s="49">
        <f t="shared" si="4"/>
        <v>19215.231149611274</v>
      </c>
      <c r="F30" s="49">
        <f t="shared" si="5"/>
        <v>2726842.8970094342</v>
      </c>
      <c r="G30" s="5"/>
    </row>
    <row r="31" spans="1:7" x14ac:dyDescent="0.25">
      <c r="A31" s="39">
        <f t="shared" ca="1" si="2"/>
        <v>46631</v>
      </c>
      <c r="B31">
        <f t="shared" si="3"/>
        <v>22</v>
      </c>
      <c r="C31" s="49">
        <f t="shared" si="0"/>
        <v>21162.556570180961</v>
      </c>
      <c r="D31" s="49">
        <f t="shared" si="1"/>
        <v>1961.0378370728649</v>
      </c>
      <c r="E31" s="49">
        <f t="shared" si="4"/>
        <v>19201.518733108096</v>
      </c>
      <c r="F31" s="49">
        <f t="shared" si="5"/>
        <v>2724881.8591723614</v>
      </c>
      <c r="G31" s="5"/>
    </row>
    <row r="32" spans="1:7" x14ac:dyDescent="0.25">
      <c r="A32" s="39">
        <f t="shared" ca="1" si="2"/>
        <v>46661</v>
      </c>
      <c r="B32">
        <f t="shared" si="3"/>
        <v>23</v>
      </c>
      <c r="C32" s="49">
        <f t="shared" si="0"/>
        <v>21162.556570180961</v>
      </c>
      <c r="D32" s="49">
        <f t="shared" si="1"/>
        <v>1974.8468118422534</v>
      </c>
      <c r="E32" s="49">
        <f t="shared" si="4"/>
        <v>19187.709758338708</v>
      </c>
      <c r="F32" s="49">
        <f t="shared" si="5"/>
        <v>2722907.0123605193</v>
      </c>
      <c r="G32" s="5"/>
    </row>
    <row r="33" spans="1:7" x14ac:dyDescent="0.25">
      <c r="A33" s="39">
        <f t="shared" ca="1" si="2"/>
        <v>46692</v>
      </c>
      <c r="B33">
        <f t="shared" si="3"/>
        <v>24</v>
      </c>
      <c r="C33" s="49">
        <f t="shared" si="0"/>
        <v>21162.556570180961</v>
      </c>
      <c r="D33" s="49">
        <f t="shared" si="1"/>
        <v>1988.7530248089752</v>
      </c>
      <c r="E33" s="49">
        <f t="shared" si="4"/>
        <v>19173.803545371986</v>
      </c>
      <c r="F33" s="49">
        <f t="shared" si="5"/>
        <v>2720918.2593357102</v>
      </c>
      <c r="G33" s="5"/>
    </row>
    <row r="34" spans="1:7" x14ac:dyDescent="0.25">
      <c r="A34" s="39">
        <f t="shared" ca="1" si="2"/>
        <v>46722</v>
      </c>
      <c r="B34">
        <f t="shared" si="3"/>
        <v>25</v>
      </c>
      <c r="C34" s="49">
        <f t="shared" si="0"/>
        <v>21162.556570180961</v>
      </c>
      <c r="D34" s="49">
        <f t="shared" si="1"/>
        <v>2002.7571606920028</v>
      </c>
      <c r="E34" s="49">
        <f t="shared" si="4"/>
        <v>19159.799409488958</v>
      </c>
      <c r="F34" s="49">
        <f t="shared" si="5"/>
        <v>2718915.5021750182</v>
      </c>
      <c r="G34" s="5"/>
    </row>
    <row r="35" spans="1:7" x14ac:dyDescent="0.25">
      <c r="A35" s="39">
        <f t="shared" ca="1" si="2"/>
        <v>46753</v>
      </c>
      <c r="B35">
        <f t="shared" si="3"/>
        <v>26</v>
      </c>
      <c r="C35" s="49">
        <f t="shared" si="0"/>
        <v>21162.556570180961</v>
      </c>
      <c r="D35" s="49">
        <f t="shared" si="1"/>
        <v>2016.8599090318785</v>
      </c>
      <c r="E35" s="49">
        <f t="shared" si="4"/>
        <v>19145.696661149083</v>
      </c>
      <c r="F35" s="49">
        <f t="shared" si="5"/>
        <v>2716898.6422659862</v>
      </c>
      <c r="G35" s="5"/>
    </row>
    <row r="36" spans="1:7" x14ac:dyDescent="0.25">
      <c r="A36" s="39">
        <f t="shared" ca="1" si="2"/>
        <v>46784</v>
      </c>
      <c r="B36">
        <f t="shared" si="3"/>
        <v>27</v>
      </c>
      <c r="C36" s="49">
        <f t="shared" si="0"/>
        <v>21162.556570180961</v>
      </c>
      <c r="D36" s="49">
        <f t="shared" si="1"/>
        <v>2031.0619642246456</v>
      </c>
      <c r="E36" s="49">
        <f t="shared" si="4"/>
        <v>19131.494605956315</v>
      </c>
      <c r="F36" s="49">
        <f t="shared" si="5"/>
        <v>2714867.5803017616</v>
      </c>
      <c r="G36" s="5"/>
    </row>
    <row r="37" spans="1:7" x14ac:dyDescent="0.25">
      <c r="A37" s="39">
        <f t="shared" ca="1" si="2"/>
        <v>46813</v>
      </c>
      <c r="B37">
        <f t="shared" si="3"/>
        <v>28</v>
      </c>
      <c r="C37" s="49">
        <f t="shared" si="0"/>
        <v>21162.556570180961</v>
      </c>
      <c r="D37" s="49">
        <f t="shared" si="1"/>
        <v>2045.3640255560604</v>
      </c>
      <c r="E37" s="49">
        <f t="shared" si="4"/>
        <v>19117.192544624901</v>
      </c>
      <c r="F37" s="49">
        <f t="shared" si="5"/>
        <v>2712822.2162762056</v>
      </c>
      <c r="G37" s="5"/>
    </row>
    <row r="38" spans="1:7" x14ac:dyDescent="0.25">
      <c r="A38" s="39">
        <f t="shared" ca="1" si="2"/>
        <v>46844</v>
      </c>
      <c r="B38">
        <f t="shared" si="3"/>
        <v>29</v>
      </c>
      <c r="C38" s="49">
        <f t="shared" si="0"/>
        <v>21162.556570180961</v>
      </c>
      <c r="D38" s="49">
        <f t="shared" si="1"/>
        <v>2059.7667972360141</v>
      </c>
      <c r="E38" s="49">
        <f t="shared" si="4"/>
        <v>19102.789772944947</v>
      </c>
      <c r="F38" s="49">
        <f t="shared" si="5"/>
        <v>2710762.4494789694</v>
      </c>
      <c r="G38" s="5"/>
    </row>
    <row r="39" spans="1:7" x14ac:dyDescent="0.25">
      <c r="A39" s="39">
        <f t="shared" ca="1" si="2"/>
        <v>46874</v>
      </c>
      <c r="B39">
        <f t="shared" si="3"/>
        <v>30</v>
      </c>
      <c r="C39" s="49">
        <f t="shared" si="0"/>
        <v>21162.556570180961</v>
      </c>
      <c r="D39" s="49">
        <f t="shared" si="1"/>
        <v>2074.2709884332216</v>
      </c>
      <c r="E39" s="49">
        <f t="shared" si="4"/>
        <v>19088.285581747739</v>
      </c>
      <c r="F39" s="49">
        <f t="shared" si="5"/>
        <v>2708688.1784905363</v>
      </c>
      <c r="G39" s="5"/>
    </row>
    <row r="40" spans="1:7" x14ac:dyDescent="0.25">
      <c r="A40" s="39">
        <f t="shared" ca="1" si="2"/>
        <v>46905</v>
      </c>
      <c r="B40">
        <f t="shared" si="3"/>
        <v>31</v>
      </c>
      <c r="C40" s="49">
        <f t="shared" si="0"/>
        <v>21162.556570180961</v>
      </c>
      <c r="D40" s="49">
        <f t="shared" si="1"/>
        <v>2088.8773133101022</v>
      </c>
      <c r="E40" s="49">
        <f t="shared" si="4"/>
        <v>19073.679256870859</v>
      </c>
      <c r="F40" s="49">
        <f t="shared" si="5"/>
        <v>2706599.301177226</v>
      </c>
      <c r="G40" s="5"/>
    </row>
    <row r="41" spans="1:7" x14ac:dyDescent="0.25">
      <c r="A41" s="39">
        <f t="shared" ca="1" si="2"/>
        <v>46935</v>
      </c>
      <c r="B41">
        <f t="shared" si="3"/>
        <v>32</v>
      </c>
      <c r="C41" s="49">
        <f t="shared" si="0"/>
        <v>21162.556570180961</v>
      </c>
      <c r="D41" s="49">
        <f t="shared" si="1"/>
        <v>2103.5864910579985</v>
      </c>
      <c r="E41" s="49">
        <f t="shared" si="4"/>
        <v>19058.970079122962</v>
      </c>
      <c r="F41" s="49">
        <f t="shared" si="5"/>
        <v>2704495.7146861679</v>
      </c>
      <c r="G41" s="5"/>
    </row>
    <row r="42" spans="1:7" x14ac:dyDescent="0.25">
      <c r="A42" s="39">
        <f t="shared" ca="1" si="2"/>
        <v>46966</v>
      </c>
      <c r="B42">
        <f t="shared" si="3"/>
        <v>33</v>
      </c>
      <c r="C42" s="49">
        <f t="shared" si="0"/>
        <v>21162.556570180961</v>
      </c>
      <c r="D42" s="49">
        <f t="shared" si="1"/>
        <v>2118.3992459325309</v>
      </c>
      <c r="E42" s="49">
        <f t="shared" si="4"/>
        <v>19044.15732424843</v>
      </c>
      <c r="F42" s="49">
        <f t="shared" si="5"/>
        <v>2702377.3154402352</v>
      </c>
      <c r="G42" s="5"/>
    </row>
    <row r="43" spans="1:7" x14ac:dyDescent="0.25">
      <c r="A43" s="39">
        <f t="shared" ca="1" si="2"/>
        <v>46997</v>
      </c>
      <c r="B43">
        <f t="shared" si="3"/>
        <v>34</v>
      </c>
      <c r="C43" s="49">
        <f t="shared" si="0"/>
        <v>21162.556570180961</v>
      </c>
      <c r="D43" s="49">
        <f t="shared" si="1"/>
        <v>2133.3163072893076</v>
      </c>
      <c r="E43" s="49">
        <f t="shared" si="4"/>
        <v>19029.240262891653</v>
      </c>
      <c r="F43" s="49">
        <f t="shared" si="5"/>
        <v>2700243.9991329457</v>
      </c>
      <c r="G43" s="5"/>
    </row>
    <row r="44" spans="1:7" x14ac:dyDescent="0.25">
      <c r="A44" s="39">
        <f t="shared" ca="1" si="2"/>
        <v>47027</v>
      </c>
      <c r="B44">
        <f t="shared" si="3"/>
        <v>35</v>
      </c>
      <c r="C44" s="49">
        <f t="shared" si="0"/>
        <v>21162.556570180961</v>
      </c>
      <c r="D44" s="49">
        <f t="shared" si="1"/>
        <v>2148.338409619806</v>
      </c>
      <c r="E44" s="49">
        <f t="shared" si="4"/>
        <v>19014.218160561155</v>
      </c>
      <c r="F44" s="49">
        <f t="shared" si="5"/>
        <v>2698095.6607233258</v>
      </c>
      <c r="G44" s="5"/>
    </row>
    <row r="45" spans="1:7" x14ac:dyDescent="0.25">
      <c r="A45" s="39">
        <f t="shared" ca="1" si="2"/>
        <v>47058</v>
      </c>
      <c r="B45">
        <f t="shared" si="3"/>
        <v>36</v>
      </c>
      <c r="C45" s="49">
        <f t="shared" si="0"/>
        <v>21162.556570180961</v>
      </c>
      <c r="D45" s="49">
        <f t="shared" si="1"/>
        <v>2163.4662925875455</v>
      </c>
      <c r="E45" s="49">
        <f t="shared" si="4"/>
        <v>18999.090277593416</v>
      </c>
      <c r="F45" s="49">
        <f t="shared" si="5"/>
        <v>2695932.1944307382</v>
      </c>
      <c r="G45" s="5"/>
    </row>
    <row r="46" spans="1:7" x14ac:dyDescent="0.25">
      <c r="A46" s="39">
        <f t="shared" ca="1" si="2"/>
        <v>47088</v>
      </c>
      <c r="B46">
        <f t="shared" si="3"/>
        <v>37</v>
      </c>
      <c r="C46" s="49">
        <f t="shared" si="0"/>
        <v>21162.556570180961</v>
      </c>
      <c r="D46" s="49">
        <f t="shared" si="1"/>
        <v>2178.7007010645139</v>
      </c>
      <c r="E46" s="49">
        <f t="shared" si="4"/>
        <v>18983.855869116447</v>
      </c>
      <c r="F46" s="49">
        <f t="shared" si="5"/>
        <v>2693753.4937296738</v>
      </c>
      <c r="G46" s="5"/>
    </row>
    <row r="47" spans="1:7" x14ac:dyDescent="0.25">
      <c r="A47" s="39">
        <f t="shared" ca="1" si="2"/>
        <v>47119</v>
      </c>
      <c r="B47">
        <f t="shared" si="3"/>
        <v>38</v>
      </c>
      <c r="C47" s="49">
        <f t="shared" si="0"/>
        <v>21162.556570180961</v>
      </c>
      <c r="D47" s="49">
        <f t="shared" si="1"/>
        <v>2194.0423851678424</v>
      </c>
      <c r="E47" s="49">
        <f t="shared" si="4"/>
        <v>18968.514185013119</v>
      </c>
      <c r="F47" s="49">
        <f t="shared" si="5"/>
        <v>2691559.4513445059</v>
      </c>
      <c r="G47" s="5"/>
    </row>
    <row r="48" spans="1:7" x14ac:dyDescent="0.25">
      <c r="A48" s="39">
        <f t="shared" ca="1" si="2"/>
        <v>47150</v>
      </c>
      <c r="B48">
        <f t="shared" si="3"/>
        <v>39</v>
      </c>
      <c r="C48" s="49">
        <f t="shared" si="0"/>
        <v>21162.556570180961</v>
      </c>
      <c r="D48" s="49">
        <f t="shared" si="1"/>
        <v>2209.4921002967349</v>
      </c>
      <c r="E48" s="49">
        <f t="shared" si="4"/>
        <v>18953.064469884226</v>
      </c>
      <c r="F48" s="49">
        <f t="shared" si="5"/>
        <v>2689349.9592442093</v>
      </c>
      <c r="G48" s="5"/>
    </row>
    <row r="49" spans="1:7" x14ac:dyDescent="0.25">
      <c r="A49" s="39">
        <f t="shared" ca="1" si="2"/>
        <v>47178</v>
      </c>
      <c r="B49">
        <f t="shared" si="3"/>
        <v>40</v>
      </c>
      <c r="C49" s="49">
        <f t="shared" si="0"/>
        <v>21162.556570180961</v>
      </c>
      <c r="D49" s="49">
        <f t="shared" si="1"/>
        <v>2225.0506071696545</v>
      </c>
      <c r="E49" s="49">
        <f t="shared" si="4"/>
        <v>18937.505963011306</v>
      </c>
      <c r="F49" s="49">
        <f t="shared" si="5"/>
        <v>2687124.9086370398</v>
      </c>
      <c r="G49" s="5"/>
    </row>
    <row r="50" spans="1:7" x14ac:dyDescent="0.25">
      <c r="A50" s="39">
        <f t="shared" ca="1" si="2"/>
        <v>47209</v>
      </c>
      <c r="B50">
        <f t="shared" si="3"/>
        <v>41</v>
      </c>
      <c r="C50" s="49">
        <f t="shared" si="0"/>
        <v>21162.556570180961</v>
      </c>
      <c r="D50" s="49">
        <f t="shared" si="1"/>
        <v>2240.7186718618068</v>
      </c>
      <c r="E50" s="49">
        <f t="shared" si="4"/>
        <v>18921.837898319154</v>
      </c>
      <c r="F50" s="49">
        <f t="shared" si="5"/>
        <v>2684884.1899651778</v>
      </c>
      <c r="G50" s="5"/>
    </row>
    <row r="51" spans="1:7" x14ac:dyDescent="0.25">
      <c r="A51" s="39">
        <f t="shared" ca="1" si="2"/>
        <v>47239</v>
      </c>
      <c r="B51">
        <f t="shared" si="3"/>
        <v>42</v>
      </c>
      <c r="C51" s="49">
        <f t="shared" si="0"/>
        <v>21162.556570180961</v>
      </c>
      <c r="D51" s="49">
        <f t="shared" si="1"/>
        <v>2256.4970658428356</v>
      </c>
      <c r="E51" s="49">
        <f t="shared" si="4"/>
        <v>18906.059504338125</v>
      </c>
      <c r="F51" s="49">
        <f t="shared" si="5"/>
        <v>2682627.6928993352</v>
      </c>
      <c r="G51" s="5"/>
    </row>
    <row r="52" spans="1:7" x14ac:dyDescent="0.25">
      <c r="A52" s="39">
        <f t="shared" ca="1" si="2"/>
        <v>47270</v>
      </c>
      <c r="B52">
        <f t="shared" si="3"/>
        <v>43</v>
      </c>
      <c r="C52" s="49">
        <f t="shared" si="0"/>
        <v>21162.556570180961</v>
      </c>
      <c r="D52" s="49">
        <f t="shared" si="1"/>
        <v>2272.3865660148113</v>
      </c>
      <c r="E52" s="49">
        <f t="shared" si="4"/>
        <v>18890.17000416615</v>
      </c>
      <c r="F52" s="49">
        <f t="shared" si="5"/>
        <v>2680355.3063333202</v>
      </c>
      <c r="G52" s="5"/>
    </row>
    <row r="53" spans="1:7" x14ac:dyDescent="0.25">
      <c r="A53" s="39">
        <f t="shared" ca="1" si="2"/>
        <v>47300</v>
      </c>
      <c r="B53">
        <f t="shared" si="3"/>
        <v>44</v>
      </c>
      <c r="C53" s="49">
        <f t="shared" si="0"/>
        <v>21162.556570180961</v>
      </c>
      <c r="D53" s="49">
        <f t="shared" si="1"/>
        <v>2288.3879547505021</v>
      </c>
      <c r="E53" s="49">
        <f t="shared" si="4"/>
        <v>18874.168615430459</v>
      </c>
      <c r="F53" s="49">
        <f t="shared" si="5"/>
        <v>2678066.9183785697</v>
      </c>
      <c r="G53" s="5"/>
    </row>
    <row r="54" spans="1:7" x14ac:dyDescent="0.25">
      <c r="A54" s="39">
        <f t="shared" ca="1" si="2"/>
        <v>47331</v>
      </c>
      <c r="B54">
        <f t="shared" si="3"/>
        <v>45</v>
      </c>
      <c r="C54" s="49">
        <f t="shared" si="0"/>
        <v>21162.556570180961</v>
      </c>
      <c r="D54" s="49">
        <f t="shared" si="1"/>
        <v>2304.5020199318678</v>
      </c>
      <c r="E54" s="49">
        <f t="shared" si="4"/>
        <v>18858.054550249093</v>
      </c>
      <c r="F54" s="49">
        <f t="shared" si="5"/>
        <v>2675762.4163586376</v>
      </c>
      <c r="G54" s="5"/>
    </row>
    <row r="55" spans="1:7" x14ac:dyDescent="0.25">
      <c r="A55" s="39">
        <f t="shared" ca="1" si="2"/>
        <v>47362</v>
      </c>
      <c r="B55">
        <f t="shared" si="3"/>
        <v>46</v>
      </c>
      <c r="C55" s="49">
        <f t="shared" si="0"/>
        <v>21162.556570180961</v>
      </c>
      <c r="D55" s="49">
        <f t="shared" si="1"/>
        <v>2320.7295549888913</v>
      </c>
      <c r="E55" s="49">
        <f t="shared" si="4"/>
        <v>18841.82701519207</v>
      </c>
      <c r="F55" s="49">
        <f t="shared" si="5"/>
        <v>2673441.6868036487</v>
      </c>
      <c r="G55" s="5"/>
    </row>
    <row r="56" spans="1:7" x14ac:dyDescent="0.25">
      <c r="A56" s="39">
        <f t="shared" ca="1" si="2"/>
        <v>47392</v>
      </c>
      <c r="B56">
        <f t="shared" si="3"/>
        <v>47</v>
      </c>
      <c r="C56" s="49">
        <f t="shared" si="0"/>
        <v>21162.556570180961</v>
      </c>
      <c r="D56" s="49">
        <f t="shared" si="1"/>
        <v>2337.0713589386032</v>
      </c>
      <c r="E56" s="49">
        <f t="shared" si="4"/>
        <v>18825.485211242358</v>
      </c>
      <c r="F56" s="49">
        <f t="shared" si="5"/>
        <v>2671104.61544471</v>
      </c>
      <c r="G56" s="5"/>
    </row>
    <row r="57" spans="1:7" x14ac:dyDescent="0.25">
      <c r="A57" s="39">
        <f t="shared" ca="1" si="2"/>
        <v>47423</v>
      </c>
      <c r="B57">
        <f t="shared" si="3"/>
        <v>48</v>
      </c>
      <c r="C57" s="49">
        <f t="shared" si="0"/>
        <v>21162.556570180961</v>
      </c>
      <c r="D57" s="49">
        <f t="shared" si="1"/>
        <v>2353.5282364244631</v>
      </c>
      <c r="E57" s="49">
        <f t="shared" si="4"/>
        <v>18809.028333756498</v>
      </c>
      <c r="F57" s="49">
        <f t="shared" si="5"/>
        <v>2668751.0872082855</v>
      </c>
      <c r="G57" s="5"/>
    </row>
    <row r="58" spans="1:7" x14ac:dyDescent="0.25">
      <c r="A58" s="39">
        <f t="shared" ca="1" si="2"/>
        <v>47453</v>
      </c>
      <c r="B58">
        <f t="shared" si="3"/>
        <v>49</v>
      </c>
      <c r="C58" s="49">
        <f t="shared" si="0"/>
        <v>21162.556570180961</v>
      </c>
      <c r="D58" s="49">
        <f t="shared" si="1"/>
        <v>2370.1009977559552</v>
      </c>
      <c r="E58" s="49">
        <f t="shared" si="4"/>
        <v>18792.455572425006</v>
      </c>
      <c r="F58" s="49">
        <f t="shared" si="5"/>
        <v>2666380.9862105297</v>
      </c>
      <c r="G58" s="5"/>
    </row>
    <row r="59" spans="1:7" x14ac:dyDescent="0.25">
      <c r="A59" s="39">
        <f t="shared" ca="1" si="2"/>
        <v>47484</v>
      </c>
      <c r="B59">
        <f t="shared" si="3"/>
        <v>50</v>
      </c>
      <c r="C59" s="49">
        <f t="shared" si="0"/>
        <v>21162.556570180961</v>
      </c>
      <c r="D59" s="49">
        <f t="shared" si="1"/>
        <v>2386.7904589484824</v>
      </c>
      <c r="E59" s="49">
        <f t="shared" si="4"/>
        <v>18775.766111232479</v>
      </c>
      <c r="F59" s="49">
        <f t="shared" si="5"/>
        <v>2663994.1957515813</v>
      </c>
      <c r="G59" s="5"/>
    </row>
    <row r="60" spans="1:7" x14ac:dyDescent="0.25">
      <c r="A60" s="39">
        <f t="shared" ca="1" si="2"/>
        <v>47515</v>
      </c>
      <c r="B60">
        <f t="shared" si="3"/>
        <v>51</v>
      </c>
      <c r="C60" s="49">
        <f t="shared" si="0"/>
        <v>21162.556570180961</v>
      </c>
      <c r="D60" s="49">
        <f t="shared" si="1"/>
        <v>2403.5974417635771</v>
      </c>
      <c r="E60" s="49">
        <f t="shared" si="4"/>
        <v>18758.959128417384</v>
      </c>
      <c r="F60" s="49">
        <f t="shared" si="5"/>
        <v>2661590.5983098177</v>
      </c>
      <c r="G60" s="5"/>
    </row>
    <row r="61" spans="1:7" x14ac:dyDescent="0.25">
      <c r="A61" s="39">
        <f t="shared" ca="1" si="2"/>
        <v>47543</v>
      </c>
      <c r="B61">
        <f t="shared" si="3"/>
        <v>52</v>
      </c>
      <c r="C61" s="49">
        <f t="shared" si="0"/>
        <v>21162.556570180961</v>
      </c>
      <c r="D61" s="49">
        <f t="shared" si="1"/>
        <v>2420.5227737493296</v>
      </c>
      <c r="E61" s="49">
        <f t="shared" si="4"/>
        <v>18742.033796431631</v>
      </c>
      <c r="F61" s="49">
        <f t="shared" si="5"/>
        <v>2659170.0755360685</v>
      </c>
      <c r="G61" s="5"/>
    </row>
    <row r="62" spans="1:7" x14ac:dyDescent="0.25">
      <c r="A62" s="39">
        <f t="shared" ca="1" si="2"/>
        <v>47574</v>
      </c>
      <c r="B62">
        <f t="shared" si="3"/>
        <v>53</v>
      </c>
      <c r="C62" s="49">
        <f t="shared" si="0"/>
        <v>21162.556570180961</v>
      </c>
      <c r="D62" s="49">
        <f t="shared" si="1"/>
        <v>2437.5672882811486</v>
      </c>
      <c r="E62" s="49">
        <f t="shared" si="4"/>
        <v>18724.989281899812</v>
      </c>
      <c r="F62" s="49">
        <f t="shared" si="5"/>
        <v>2656732.5082477876</v>
      </c>
      <c r="G62" s="5"/>
    </row>
    <row r="63" spans="1:7" x14ac:dyDescent="0.25">
      <c r="A63" s="39">
        <f t="shared" ca="1" si="2"/>
        <v>47604</v>
      </c>
      <c r="B63">
        <f t="shared" si="3"/>
        <v>54</v>
      </c>
      <c r="C63" s="49">
        <f t="shared" si="0"/>
        <v>21162.556570180961</v>
      </c>
      <c r="D63" s="49">
        <f t="shared" si="1"/>
        <v>2454.7318246027935</v>
      </c>
      <c r="E63" s="49">
        <f t="shared" si="4"/>
        <v>18707.824745578167</v>
      </c>
      <c r="F63" s="49">
        <f t="shared" si="5"/>
        <v>2654277.7764231847</v>
      </c>
      <c r="G63" s="5"/>
    </row>
    <row r="64" spans="1:7" x14ac:dyDescent="0.25">
      <c r="A64" s="39">
        <f t="shared" ca="1" si="2"/>
        <v>47635</v>
      </c>
      <c r="B64">
        <f t="shared" si="3"/>
        <v>55</v>
      </c>
      <c r="C64" s="49">
        <f t="shared" si="0"/>
        <v>21162.556570180961</v>
      </c>
      <c r="D64" s="49">
        <f t="shared" si="1"/>
        <v>2472.0172278677055</v>
      </c>
      <c r="E64" s="49">
        <f t="shared" si="4"/>
        <v>18690.539342313255</v>
      </c>
      <c r="F64" s="49">
        <f t="shared" si="5"/>
        <v>2651805.759195317</v>
      </c>
      <c r="G64" s="5"/>
    </row>
    <row r="65" spans="1:7" x14ac:dyDescent="0.25">
      <c r="A65" s="39">
        <f t="shared" ca="1" si="2"/>
        <v>47665</v>
      </c>
      <c r="B65">
        <f t="shared" si="3"/>
        <v>56</v>
      </c>
      <c r="C65" s="49">
        <f t="shared" si="0"/>
        <v>21162.556570180961</v>
      </c>
      <c r="D65" s="49">
        <f t="shared" si="1"/>
        <v>2489.4243491806046</v>
      </c>
      <c r="E65" s="49">
        <f t="shared" si="4"/>
        <v>18673.132221000356</v>
      </c>
      <c r="F65" s="49">
        <f t="shared" si="5"/>
        <v>2649316.3348461366</v>
      </c>
      <c r="G65" s="5"/>
    </row>
    <row r="66" spans="1:7" x14ac:dyDescent="0.25">
      <c r="A66" s="39">
        <f t="shared" ca="1" si="2"/>
        <v>47696</v>
      </c>
      <c r="B66">
        <f t="shared" si="3"/>
        <v>57</v>
      </c>
      <c r="C66" s="49">
        <f t="shared" si="0"/>
        <v>21162.556570180961</v>
      </c>
      <c r="D66" s="49">
        <f t="shared" si="1"/>
        <v>2506.954045639417</v>
      </c>
      <c r="E66" s="49">
        <f t="shared" si="4"/>
        <v>18655.602524541544</v>
      </c>
      <c r="F66" s="49">
        <f t="shared" si="5"/>
        <v>2646809.3808004973</v>
      </c>
      <c r="G66" s="5"/>
    </row>
    <row r="67" spans="1:7" x14ac:dyDescent="0.25">
      <c r="A67" s="39">
        <f t="shared" ca="1" si="2"/>
        <v>47727</v>
      </c>
      <c r="B67">
        <f t="shared" si="3"/>
        <v>58</v>
      </c>
      <c r="C67" s="49">
        <f t="shared" si="0"/>
        <v>21162.556570180961</v>
      </c>
      <c r="D67" s="49">
        <f t="shared" si="1"/>
        <v>2524.6071803774612</v>
      </c>
      <c r="E67" s="49">
        <f t="shared" si="4"/>
        <v>18637.9493898035</v>
      </c>
      <c r="F67" s="49">
        <f t="shared" si="5"/>
        <v>2644284.7736201198</v>
      </c>
      <c r="G67" s="5"/>
    </row>
    <row r="68" spans="1:7" x14ac:dyDescent="0.25">
      <c r="A68" s="39">
        <f t="shared" ca="1" si="2"/>
        <v>47757</v>
      </c>
      <c r="B68">
        <f t="shared" si="3"/>
        <v>59</v>
      </c>
      <c r="C68" s="49">
        <f t="shared" si="0"/>
        <v>21162.556570180961</v>
      </c>
      <c r="D68" s="49">
        <f t="shared" si="1"/>
        <v>2542.3846226059541</v>
      </c>
      <c r="E68" s="49">
        <f t="shared" si="4"/>
        <v>18620.171947575007</v>
      </c>
      <c r="F68" s="49">
        <f t="shared" si="5"/>
        <v>2641742.3889975138</v>
      </c>
      <c r="G68" s="5"/>
    </row>
    <row r="69" spans="1:7" x14ac:dyDescent="0.25">
      <c r="A69" s="39">
        <f t="shared" ca="1" si="2"/>
        <v>47788</v>
      </c>
      <c r="B69">
        <f t="shared" si="3"/>
        <v>60</v>
      </c>
      <c r="C69" s="49">
        <f t="shared" si="0"/>
        <v>21162.556570180961</v>
      </c>
      <c r="D69" s="49">
        <f t="shared" si="1"/>
        <v>2560.2872476568045</v>
      </c>
      <c r="E69" s="49">
        <f t="shared" si="4"/>
        <v>18602.269322524156</v>
      </c>
      <c r="F69" s="49">
        <f t="shared" si="5"/>
        <v>2639182.101749857</v>
      </c>
      <c r="G69" s="5"/>
    </row>
    <row r="70" spans="1:7" x14ac:dyDescent="0.25">
      <c r="A70" s="39">
        <f t="shared" ca="1" si="2"/>
        <v>47818</v>
      </c>
      <c r="B70">
        <f t="shared" si="3"/>
        <v>61</v>
      </c>
      <c r="C70" s="49">
        <f t="shared" si="0"/>
        <v>21162.556570180961</v>
      </c>
      <c r="D70" s="49">
        <f t="shared" si="1"/>
        <v>2578.3159370257199</v>
      </c>
      <c r="E70" s="49">
        <f t="shared" si="4"/>
        <v>18584.240633155241</v>
      </c>
      <c r="F70" s="49">
        <f t="shared" si="5"/>
        <v>2636603.785812831</v>
      </c>
      <c r="G70" s="5"/>
    </row>
    <row r="71" spans="1:7" x14ac:dyDescent="0.25">
      <c r="A71" s="39">
        <f t="shared" ca="1" si="2"/>
        <v>47849</v>
      </c>
      <c r="B71">
        <f t="shared" si="3"/>
        <v>62</v>
      </c>
      <c r="C71" s="49">
        <f t="shared" si="0"/>
        <v>21162.556570180961</v>
      </c>
      <c r="D71" s="49">
        <f t="shared" si="1"/>
        <v>2596.4715784156106</v>
      </c>
      <c r="E71" s="49">
        <f t="shared" si="4"/>
        <v>18566.08499176535</v>
      </c>
      <c r="F71" s="49">
        <f t="shared" si="5"/>
        <v>2634007.3142344155</v>
      </c>
      <c r="G71" s="5"/>
    </row>
    <row r="72" spans="1:7" x14ac:dyDescent="0.25">
      <c r="A72" s="39">
        <f t="shared" ca="1" si="2"/>
        <v>47880</v>
      </c>
      <c r="B72">
        <f t="shared" si="3"/>
        <v>63</v>
      </c>
      <c r="C72" s="49">
        <f t="shared" si="0"/>
        <v>21162.556570180961</v>
      </c>
      <c r="D72" s="49">
        <f t="shared" si="1"/>
        <v>2614.7550657802858</v>
      </c>
      <c r="E72" s="49">
        <f t="shared" si="4"/>
        <v>18547.801504400675</v>
      </c>
      <c r="F72" s="49">
        <f t="shared" si="5"/>
        <v>2631392.5591686354</v>
      </c>
      <c r="G72" s="5"/>
    </row>
    <row r="73" spans="1:7" x14ac:dyDescent="0.25">
      <c r="A73" s="39">
        <f t="shared" ca="1" si="2"/>
        <v>47908</v>
      </c>
      <c r="B73">
        <f t="shared" si="3"/>
        <v>64</v>
      </c>
      <c r="C73" s="49">
        <f t="shared" si="0"/>
        <v>21162.556570180961</v>
      </c>
      <c r="D73" s="49">
        <f t="shared" si="1"/>
        <v>2633.1672993684879</v>
      </c>
      <c r="E73" s="49">
        <f t="shared" si="4"/>
        <v>18529.389270812473</v>
      </c>
      <c r="F73" s="49">
        <f t="shared" si="5"/>
        <v>2628759.391869267</v>
      </c>
      <c r="G73" s="5"/>
    </row>
    <row r="74" spans="1:7" x14ac:dyDescent="0.25">
      <c r="A74" s="39">
        <f t="shared" ca="1" si="2"/>
        <v>47939</v>
      </c>
      <c r="B74">
        <f t="shared" si="3"/>
        <v>65</v>
      </c>
      <c r="C74" s="49">
        <f t="shared" si="0"/>
        <v>21162.556570180961</v>
      </c>
      <c r="D74" s="49">
        <f t="shared" si="1"/>
        <v>2651.7091857682099</v>
      </c>
      <c r="E74" s="49">
        <f t="shared" si="4"/>
        <v>18510.847384412751</v>
      </c>
      <c r="F74" s="49">
        <f t="shared" si="5"/>
        <v>2626107.6826834986</v>
      </c>
      <c r="G74" s="5"/>
    </row>
    <row r="75" spans="1:7" x14ac:dyDescent="0.25">
      <c r="A75" s="39">
        <f t="shared" ca="1" si="2"/>
        <v>47969</v>
      </c>
      <c r="B75">
        <f t="shared" si="3"/>
        <v>66</v>
      </c>
      <c r="C75" s="49">
        <f t="shared" ref="C75:C138" si="6">-PMT($C$4/12,$C$5,$C$3,0)</f>
        <v>21162.556570180961</v>
      </c>
      <c r="D75" s="49">
        <f t="shared" ref="D75:D138" si="7">C75-E75</f>
        <v>2670.3816379513264</v>
      </c>
      <c r="E75" s="49">
        <f t="shared" si="4"/>
        <v>18492.174932229635</v>
      </c>
      <c r="F75" s="49">
        <f t="shared" si="5"/>
        <v>2623437.3010455472</v>
      </c>
      <c r="G75" s="5"/>
    </row>
    <row r="76" spans="1:7" x14ac:dyDescent="0.25">
      <c r="A76" s="39">
        <f t="shared" ref="A76:A139" ca="1" si="8">DATE(YEAR(A75),MONTH(A75)+1,1)</f>
        <v>48000</v>
      </c>
      <c r="B76">
        <f t="shared" ref="B76:B139" si="9">B75+1</f>
        <v>67</v>
      </c>
      <c r="C76" s="49">
        <f t="shared" si="6"/>
        <v>21162.556570180961</v>
      </c>
      <c r="D76" s="49">
        <f t="shared" si="7"/>
        <v>2689.18557531857</v>
      </c>
      <c r="E76" s="49">
        <f t="shared" ref="E76:E139" si="10">($C$4/12)*F75</f>
        <v>18473.370994862391</v>
      </c>
      <c r="F76" s="49">
        <f t="shared" si="5"/>
        <v>2620748.1154702287</v>
      </c>
      <c r="G76" s="5"/>
    </row>
    <row r="77" spans="1:7" x14ac:dyDescent="0.25">
      <c r="A77" s="39">
        <f t="shared" ca="1" si="8"/>
        <v>48030</v>
      </c>
      <c r="B77">
        <f t="shared" si="9"/>
        <v>68</v>
      </c>
      <c r="C77" s="49">
        <f t="shared" si="6"/>
        <v>21162.556570180961</v>
      </c>
      <c r="D77" s="49">
        <f t="shared" si="7"/>
        <v>2708.1219237447694</v>
      </c>
      <c r="E77" s="49">
        <f t="shared" si="10"/>
        <v>18454.434646436192</v>
      </c>
      <c r="F77" s="49">
        <f t="shared" si="5"/>
        <v>2618039.993546484</v>
      </c>
      <c r="G77" s="5"/>
    </row>
    <row r="78" spans="1:7" x14ac:dyDescent="0.25">
      <c r="A78" s="39">
        <f t="shared" ca="1" si="8"/>
        <v>48061</v>
      </c>
      <c r="B78">
        <f t="shared" si="9"/>
        <v>69</v>
      </c>
      <c r="C78" s="49">
        <f t="shared" si="6"/>
        <v>21162.556570180961</v>
      </c>
      <c r="D78" s="49">
        <f t="shared" si="7"/>
        <v>2727.1916156244733</v>
      </c>
      <c r="E78" s="49">
        <f t="shared" si="10"/>
        <v>18435.364954556488</v>
      </c>
      <c r="F78" s="49">
        <f t="shared" ref="F78:F141" si="11">F77-D78</f>
        <v>2615312.8019308597</v>
      </c>
      <c r="G78" s="5"/>
    </row>
    <row r="79" spans="1:7" x14ac:dyDescent="0.25">
      <c r="A79" s="39">
        <f t="shared" ca="1" si="8"/>
        <v>48092</v>
      </c>
      <c r="B79">
        <f t="shared" si="9"/>
        <v>70</v>
      </c>
      <c r="C79" s="49">
        <f t="shared" si="6"/>
        <v>21162.556570180961</v>
      </c>
      <c r="D79" s="49">
        <f t="shared" si="7"/>
        <v>2746.3955899178254</v>
      </c>
      <c r="E79" s="49">
        <f t="shared" si="10"/>
        <v>18416.160980263136</v>
      </c>
      <c r="F79" s="49">
        <f t="shared" si="11"/>
        <v>2612566.4063409418</v>
      </c>
      <c r="G79" s="5"/>
    </row>
    <row r="80" spans="1:7" x14ac:dyDescent="0.25">
      <c r="A80" s="39">
        <f t="shared" ca="1" si="8"/>
        <v>48122</v>
      </c>
      <c r="B80">
        <f t="shared" si="9"/>
        <v>71</v>
      </c>
      <c r="C80" s="49">
        <f t="shared" si="6"/>
        <v>21162.556570180961</v>
      </c>
      <c r="D80" s="49">
        <f t="shared" si="7"/>
        <v>2765.7347921968321</v>
      </c>
      <c r="E80" s="49">
        <f t="shared" si="10"/>
        <v>18396.821777984129</v>
      </c>
      <c r="F80" s="49">
        <f t="shared" si="11"/>
        <v>2609800.6715487451</v>
      </c>
      <c r="G80" s="5"/>
    </row>
    <row r="81" spans="1:7" x14ac:dyDescent="0.25">
      <c r="A81" s="39">
        <f t="shared" ca="1" si="8"/>
        <v>48153</v>
      </c>
      <c r="B81">
        <f t="shared" si="9"/>
        <v>72</v>
      </c>
      <c r="C81" s="49">
        <f t="shared" si="6"/>
        <v>21162.556570180961</v>
      </c>
      <c r="D81" s="49">
        <f t="shared" si="7"/>
        <v>2785.2101746918815</v>
      </c>
      <c r="E81" s="49">
        <f t="shared" si="10"/>
        <v>18377.346395489079</v>
      </c>
      <c r="F81" s="49">
        <f t="shared" si="11"/>
        <v>2607015.4613740533</v>
      </c>
      <c r="G81" s="5"/>
    </row>
    <row r="82" spans="1:7" x14ac:dyDescent="0.25">
      <c r="A82" s="39">
        <f t="shared" ca="1" si="8"/>
        <v>48183</v>
      </c>
      <c r="B82">
        <f t="shared" si="9"/>
        <v>73</v>
      </c>
      <c r="C82" s="49">
        <f t="shared" si="6"/>
        <v>21162.556570180961</v>
      </c>
      <c r="D82" s="49">
        <f t="shared" si="7"/>
        <v>2804.8226963386733</v>
      </c>
      <c r="E82" s="49">
        <f t="shared" si="10"/>
        <v>18357.733873842288</v>
      </c>
      <c r="F82" s="49">
        <f t="shared" si="11"/>
        <v>2604210.6386777144</v>
      </c>
      <c r="G82" s="5"/>
    </row>
    <row r="83" spans="1:7" x14ac:dyDescent="0.25">
      <c r="A83" s="39">
        <f t="shared" ca="1" si="8"/>
        <v>48214</v>
      </c>
      <c r="B83">
        <f t="shared" si="9"/>
        <v>74</v>
      </c>
      <c r="C83" s="49">
        <f t="shared" si="6"/>
        <v>21162.556570180961</v>
      </c>
      <c r="D83" s="49">
        <f t="shared" si="7"/>
        <v>2824.5733228253921</v>
      </c>
      <c r="E83" s="49">
        <f t="shared" si="10"/>
        <v>18337.983247355569</v>
      </c>
      <c r="F83" s="49">
        <f t="shared" si="11"/>
        <v>2601386.0653548888</v>
      </c>
      <c r="G83" s="5"/>
    </row>
    <row r="84" spans="1:7" x14ac:dyDescent="0.25">
      <c r="A84" s="39">
        <f t="shared" ca="1" si="8"/>
        <v>48245</v>
      </c>
      <c r="B84">
        <f t="shared" si="9"/>
        <v>75</v>
      </c>
      <c r="C84" s="49">
        <f t="shared" si="6"/>
        <v>21162.556570180961</v>
      </c>
      <c r="D84" s="49">
        <f t="shared" si="7"/>
        <v>2844.4630266402892</v>
      </c>
      <c r="E84" s="49">
        <f t="shared" si="10"/>
        <v>18318.093543540672</v>
      </c>
      <c r="F84" s="49">
        <f t="shared" si="11"/>
        <v>2598541.6023282483</v>
      </c>
      <c r="G84" s="5"/>
    </row>
    <row r="85" spans="1:7" x14ac:dyDescent="0.25">
      <c r="A85" s="39">
        <f t="shared" ca="1" si="8"/>
        <v>48274</v>
      </c>
      <c r="B85">
        <f t="shared" si="9"/>
        <v>76</v>
      </c>
      <c r="C85" s="49">
        <f t="shared" si="6"/>
        <v>21162.556570180961</v>
      </c>
      <c r="D85" s="49">
        <f t="shared" si="7"/>
        <v>2864.4927871195468</v>
      </c>
      <c r="E85" s="49">
        <f t="shared" si="10"/>
        <v>18298.063783061414</v>
      </c>
      <c r="F85" s="49">
        <f t="shared" si="11"/>
        <v>2595677.1095411289</v>
      </c>
      <c r="G85" s="5"/>
    </row>
    <row r="86" spans="1:7" x14ac:dyDescent="0.25">
      <c r="A86" s="39">
        <f t="shared" ca="1" si="8"/>
        <v>48305</v>
      </c>
      <c r="B86">
        <f t="shared" si="9"/>
        <v>77</v>
      </c>
      <c r="C86" s="49">
        <f t="shared" si="6"/>
        <v>21162.556570180961</v>
      </c>
      <c r="D86" s="49">
        <f t="shared" si="7"/>
        <v>2884.6635904955147</v>
      </c>
      <c r="E86" s="49">
        <f t="shared" si="10"/>
        <v>18277.892979685446</v>
      </c>
      <c r="F86" s="49">
        <f t="shared" si="11"/>
        <v>2592792.4459506334</v>
      </c>
      <c r="G86" s="5"/>
    </row>
    <row r="87" spans="1:7" x14ac:dyDescent="0.25">
      <c r="A87" s="39">
        <f t="shared" ca="1" si="8"/>
        <v>48335</v>
      </c>
      <c r="B87">
        <f t="shared" si="9"/>
        <v>78</v>
      </c>
      <c r="C87" s="49">
        <f t="shared" si="6"/>
        <v>21162.556570180961</v>
      </c>
      <c r="D87" s="49">
        <f t="shared" si="7"/>
        <v>2904.9764299452545</v>
      </c>
      <c r="E87" s="49">
        <f t="shared" si="10"/>
        <v>18257.580140235706</v>
      </c>
      <c r="F87" s="49">
        <f t="shared" si="11"/>
        <v>2589887.4695206881</v>
      </c>
      <c r="G87" s="5"/>
    </row>
    <row r="88" spans="1:7" x14ac:dyDescent="0.25">
      <c r="A88" s="39">
        <f t="shared" ca="1" si="8"/>
        <v>48366</v>
      </c>
      <c r="B88">
        <f t="shared" si="9"/>
        <v>79</v>
      </c>
      <c r="C88" s="49">
        <f t="shared" si="6"/>
        <v>21162.556570180961</v>
      </c>
      <c r="D88" s="49">
        <f t="shared" si="7"/>
        <v>2925.4323056394533</v>
      </c>
      <c r="E88" s="49">
        <f t="shared" si="10"/>
        <v>18237.124264541508</v>
      </c>
      <c r="F88" s="49">
        <f t="shared" si="11"/>
        <v>2586962.0372150484</v>
      </c>
      <c r="G88" s="5"/>
    </row>
    <row r="89" spans="1:7" x14ac:dyDescent="0.25">
      <c r="A89" s="39">
        <f t="shared" ca="1" si="8"/>
        <v>48396</v>
      </c>
      <c r="B89">
        <f t="shared" si="9"/>
        <v>80</v>
      </c>
      <c r="C89" s="49">
        <f t="shared" si="6"/>
        <v>21162.556570180961</v>
      </c>
      <c r="D89" s="49">
        <f t="shared" si="7"/>
        <v>2946.0322247916629</v>
      </c>
      <c r="E89" s="49">
        <f t="shared" si="10"/>
        <v>18216.524345389298</v>
      </c>
      <c r="F89" s="49">
        <f t="shared" si="11"/>
        <v>2584016.0049902569</v>
      </c>
      <c r="G89" s="5"/>
    </row>
    <row r="90" spans="1:7" x14ac:dyDescent="0.25">
      <c r="A90" s="39">
        <f t="shared" ca="1" si="8"/>
        <v>48427</v>
      </c>
      <c r="B90">
        <f t="shared" si="9"/>
        <v>81</v>
      </c>
      <c r="C90" s="49">
        <f t="shared" si="6"/>
        <v>21162.556570180961</v>
      </c>
      <c r="D90" s="49">
        <f t="shared" si="7"/>
        <v>2966.7772017079042</v>
      </c>
      <c r="E90" s="49">
        <f t="shared" si="10"/>
        <v>18195.779368473057</v>
      </c>
      <c r="F90" s="49">
        <f t="shared" si="11"/>
        <v>2581049.2277885489</v>
      </c>
      <c r="G90" s="5"/>
    </row>
    <row r="91" spans="1:7" x14ac:dyDescent="0.25">
      <c r="A91" s="39">
        <f t="shared" ca="1" si="8"/>
        <v>48458</v>
      </c>
      <c r="B91">
        <f t="shared" si="9"/>
        <v>82</v>
      </c>
      <c r="C91" s="49">
        <f t="shared" si="6"/>
        <v>21162.556570180961</v>
      </c>
      <c r="D91" s="49">
        <f t="shared" si="7"/>
        <v>2987.6682578365981</v>
      </c>
      <c r="E91" s="49">
        <f t="shared" si="10"/>
        <v>18174.888312344363</v>
      </c>
      <c r="F91" s="49">
        <f t="shared" si="11"/>
        <v>2578061.5595307122</v>
      </c>
      <c r="G91" s="5"/>
    </row>
    <row r="92" spans="1:7" x14ac:dyDescent="0.25">
      <c r="A92" s="39">
        <f t="shared" ca="1" si="8"/>
        <v>48488</v>
      </c>
      <c r="B92">
        <f t="shared" si="9"/>
        <v>83</v>
      </c>
      <c r="C92" s="49">
        <f t="shared" si="6"/>
        <v>21162.556570180961</v>
      </c>
      <c r="D92" s="49">
        <f t="shared" si="7"/>
        <v>3008.7064218188643</v>
      </c>
      <c r="E92" s="49">
        <f t="shared" si="10"/>
        <v>18153.850148362097</v>
      </c>
      <c r="F92" s="49">
        <f t="shared" si="11"/>
        <v>2575052.8531088931</v>
      </c>
      <c r="G92" s="5"/>
    </row>
    <row r="93" spans="1:7" x14ac:dyDescent="0.25">
      <c r="A93" s="39">
        <f t="shared" ca="1" si="8"/>
        <v>48519</v>
      </c>
      <c r="B93">
        <f t="shared" si="9"/>
        <v>84</v>
      </c>
      <c r="C93" s="49">
        <f t="shared" si="6"/>
        <v>21162.556570180961</v>
      </c>
      <c r="D93" s="49">
        <f t="shared" si="7"/>
        <v>3029.8927295391732</v>
      </c>
      <c r="E93" s="49">
        <f t="shared" si="10"/>
        <v>18132.663840641788</v>
      </c>
      <c r="F93" s="49">
        <f t="shared" si="11"/>
        <v>2572022.9603793542</v>
      </c>
      <c r="G93" s="5"/>
    </row>
    <row r="94" spans="1:7" x14ac:dyDescent="0.25">
      <c r="A94" s="39">
        <f t="shared" ca="1" si="8"/>
        <v>48549</v>
      </c>
      <c r="B94">
        <f t="shared" si="9"/>
        <v>85</v>
      </c>
      <c r="C94" s="49">
        <f t="shared" si="6"/>
        <v>21162.556570180961</v>
      </c>
      <c r="D94" s="49">
        <f t="shared" si="7"/>
        <v>3051.228224176346</v>
      </c>
      <c r="E94" s="49">
        <f t="shared" si="10"/>
        <v>18111.328346004615</v>
      </c>
      <c r="F94" s="49">
        <f t="shared" si="11"/>
        <v>2568971.7321551777</v>
      </c>
      <c r="G94" s="5"/>
    </row>
    <row r="95" spans="1:7" x14ac:dyDescent="0.25">
      <c r="A95" s="39">
        <f t="shared" ca="1" si="8"/>
        <v>48580</v>
      </c>
      <c r="B95">
        <f t="shared" si="9"/>
        <v>86</v>
      </c>
      <c r="C95" s="49">
        <f t="shared" si="6"/>
        <v>21162.556570180961</v>
      </c>
      <c r="D95" s="49">
        <f t="shared" si="7"/>
        <v>3072.71395625492</v>
      </c>
      <c r="E95" s="49">
        <f t="shared" si="10"/>
        <v>18089.842613926041</v>
      </c>
      <c r="F95" s="49">
        <f t="shared" si="11"/>
        <v>2565899.0181989227</v>
      </c>
      <c r="G95" s="5"/>
    </row>
    <row r="96" spans="1:7" x14ac:dyDescent="0.25">
      <c r="A96" s="39">
        <f t="shared" ca="1" si="8"/>
        <v>48611</v>
      </c>
      <c r="B96">
        <f t="shared" si="9"/>
        <v>87</v>
      </c>
      <c r="C96" s="49">
        <f t="shared" si="6"/>
        <v>21162.556570180961</v>
      </c>
      <c r="D96" s="49">
        <f t="shared" si="7"/>
        <v>3094.3509836968842</v>
      </c>
      <c r="E96" s="49">
        <f t="shared" si="10"/>
        <v>18068.205586484077</v>
      </c>
      <c r="F96" s="49">
        <f t="shared" si="11"/>
        <v>2562804.6672152258</v>
      </c>
      <c r="G96" s="5"/>
    </row>
    <row r="97" spans="1:7" x14ac:dyDescent="0.25">
      <c r="A97" s="39">
        <f t="shared" ca="1" si="8"/>
        <v>48639</v>
      </c>
      <c r="B97">
        <f t="shared" si="9"/>
        <v>88</v>
      </c>
      <c r="C97" s="49">
        <f t="shared" si="6"/>
        <v>21162.556570180961</v>
      </c>
      <c r="D97" s="49">
        <f t="shared" si="7"/>
        <v>3116.1403718737492</v>
      </c>
      <c r="E97" s="49">
        <f t="shared" si="10"/>
        <v>18046.416198307212</v>
      </c>
      <c r="F97" s="49">
        <f t="shared" si="11"/>
        <v>2559688.5268433518</v>
      </c>
      <c r="G97" s="5"/>
    </row>
    <row r="98" spans="1:7" x14ac:dyDescent="0.25">
      <c r="A98" s="39">
        <f t="shared" ca="1" si="8"/>
        <v>48670</v>
      </c>
      <c r="B98">
        <f t="shared" si="9"/>
        <v>89</v>
      </c>
      <c r="C98" s="49">
        <f t="shared" si="6"/>
        <v>21162.556570180961</v>
      </c>
      <c r="D98" s="49">
        <f t="shared" si="7"/>
        <v>3138.0831936590293</v>
      </c>
      <c r="E98" s="49">
        <f t="shared" si="10"/>
        <v>18024.473376521932</v>
      </c>
      <c r="F98" s="49">
        <f t="shared" si="11"/>
        <v>2556550.4436496929</v>
      </c>
      <c r="G98" s="5"/>
    </row>
    <row r="99" spans="1:7" x14ac:dyDescent="0.25">
      <c r="A99" s="39">
        <f t="shared" ca="1" si="8"/>
        <v>48700</v>
      </c>
      <c r="B99">
        <f t="shared" si="9"/>
        <v>90</v>
      </c>
      <c r="C99" s="49">
        <f t="shared" si="6"/>
        <v>21162.556570180961</v>
      </c>
      <c r="D99" s="49">
        <f t="shared" si="7"/>
        <v>3160.1805294810438</v>
      </c>
      <c r="E99" s="49">
        <f t="shared" si="10"/>
        <v>18002.376040699917</v>
      </c>
      <c r="F99" s="49">
        <f t="shared" si="11"/>
        <v>2553390.2631202117</v>
      </c>
      <c r="G99" s="5"/>
    </row>
    <row r="100" spans="1:7" x14ac:dyDescent="0.25">
      <c r="A100" s="39">
        <f t="shared" ca="1" si="8"/>
        <v>48731</v>
      </c>
      <c r="B100">
        <f t="shared" si="9"/>
        <v>91</v>
      </c>
      <c r="C100" s="49">
        <f t="shared" si="6"/>
        <v>21162.556570180961</v>
      </c>
      <c r="D100" s="49">
        <f t="shared" si="7"/>
        <v>3182.4334673761405</v>
      </c>
      <c r="E100" s="49">
        <f t="shared" si="10"/>
        <v>17980.123102804821</v>
      </c>
      <c r="F100" s="49">
        <f t="shared" si="11"/>
        <v>2550207.8296528356</v>
      </c>
      <c r="G100" s="5"/>
    </row>
    <row r="101" spans="1:7" x14ac:dyDescent="0.25">
      <c r="A101" s="39">
        <f t="shared" ca="1" si="8"/>
        <v>48761</v>
      </c>
      <c r="B101">
        <f t="shared" si="9"/>
        <v>92</v>
      </c>
      <c r="C101" s="49">
        <f t="shared" si="6"/>
        <v>21162.556570180961</v>
      </c>
      <c r="D101" s="49">
        <f t="shared" si="7"/>
        <v>3204.8431030422471</v>
      </c>
      <c r="E101" s="49">
        <f t="shared" si="10"/>
        <v>17957.713467138714</v>
      </c>
      <c r="F101" s="49">
        <f t="shared" si="11"/>
        <v>2547002.9865497933</v>
      </c>
      <c r="G101" s="5"/>
    </row>
    <row r="102" spans="1:7" x14ac:dyDescent="0.25">
      <c r="A102" s="39">
        <f t="shared" ca="1" si="8"/>
        <v>48792</v>
      </c>
      <c r="B102">
        <f t="shared" si="9"/>
        <v>93</v>
      </c>
      <c r="C102" s="49">
        <f t="shared" si="6"/>
        <v>21162.556570180961</v>
      </c>
      <c r="D102" s="49">
        <f t="shared" si="7"/>
        <v>3227.4105398928368</v>
      </c>
      <c r="E102" s="49">
        <f t="shared" si="10"/>
        <v>17935.146030288124</v>
      </c>
      <c r="F102" s="49">
        <f t="shared" si="11"/>
        <v>2543775.5760099003</v>
      </c>
      <c r="G102" s="5"/>
    </row>
    <row r="103" spans="1:7" x14ac:dyDescent="0.25">
      <c r="A103" s="39">
        <f t="shared" ca="1" si="8"/>
        <v>48823</v>
      </c>
      <c r="B103">
        <f t="shared" si="9"/>
        <v>94</v>
      </c>
      <c r="C103" s="49">
        <f t="shared" si="6"/>
        <v>21162.556570180961</v>
      </c>
      <c r="D103" s="49">
        <f t="shared" si="7"/>
        <v>3250.136889111247</v>
      </c>
      <c r="E103" s="49">
        <f t="shared" si="10"/>
        <v>17912.419681069714</v>
      </c>
      <c r="F103" s="49">
        <f t="shared" si="11"/>
        <v>2540525.4391207891</v>
      </c>
      <c r="G103" s="5"/>
    </row>
    <row r="104" spans="1:7" x14ac:dyDescent="0.25">
      <c r="A104" s="39">
        <f t="shared" ca="1" si="8"/>
        <v>48853</v>
      </c>
      <c r="B104">
        <f t="shared" si="9"/>
        <v>95</v>
      </c>
      <c r="C104" s="49">
        <f t="shared" si="6"/>
        <v>21162.556570180961</v>
      </c>
      <c r="D104" s="49">
        <f t="shared" si="7"/>
        <v>3273.0232697054089</v>
      </c>
      <c r="E104" s="49">
        <f t="shared" si="10"/>
        <v>17889.533300475552</v>
      </c>
      <c r="F104" s="49">
        <f t="shared" si="11"/>
        <v>2537252.4158510836</v>
      </c>
      <c r="G104" s="5"/>
    </row>
    <row r="105" spans="1:7" x14ac:dyDescent="0.25">
      <c r="A105" s="39">
        <f t="shared" ca="1" si="8"/>
        <v>48884</v>
      </c>
      <c r="B105">
        <f t="shared" si="9"/>
        <v>96</v>
      </c>
      <c r="C105" s="49">
        <f t="shared" si="6"/>
        <v>21162.556570180961</v>
      </c>
      <c r="D105" s="49">
        <f t="shared" si="7"/>
        <v>3296.0708085629158</v>
      </c>
      <c r="E105" s="49">
        <f t="shared" si="10"/>
        <v>17866.485761618045</v>
      </c>
      <c r="F105" s="49">
        <f t="shared" si="11"/>
        <v>2533956.3450425207</v>
      </c>
      <c r="G105" s="5"/>
    </row>
    <row r="106" spans="1:7" x14ac:dyDescent="0.25">
      <c r="A106" s="39">
        <f t="shared" ca="1" si="8"/>
        <v>48914</v>
      </c>
      <c r="B106">
        <f t="shared" si="9"/>
        <v>97</v>
      </c>
      <c r="C106" s="49">
        <f t="shared" si="6"/>
        <v>21162.556570180961</v>
      </c>
      <c r="D106" s="49">
        <f t="shared" si="7"/>
        <v>3319.2806405065458</v>
      </c>
      <c r="E106" s="49">
        <f t="shared" si="10"/>
        <v>17843.275929674415</v>
      </c>
      <c r="F106" s="49">
        <f t="shared" si="11"/>
        <v>2530637.064402014</v>
      </c>
      <c r="G106" s="5"/>
    </row>
    <row r="107" spans="1:7" x14ac:dyDescent="0.25">
      <c r="A107" s="39">
        <f t="shared" ca="1" si="8"/>
        <v>48945</v>
      </c>
      <c r="B107">
        <f t="shared" si="9"/>
        <v>98</v>
      </c>
      <c r="C107" s="49">
        <f t="shared" si="6"/>
        <v>21162.556570180961</v>
      </c>
      <c r="D107" s="49">
        <f t="shared" si="7"/>
        <v>3342.6539083501157</v>
      </c>
      <c r="E107" s="49">
        <f t="shared" si="10"/>
        <v>17819.902661830845</v>
      </c>
      <c r="F107" s="49">
        <f t="shared" si="11"/>
        <v>2527294.410493664</v>
      </c>
      <c r="G107" s="5"/>
    </row>
    <row r="108" spans="1:7" x14ac:dyDescent="0.25">
      <c r="A108" s="39">
        <f t="shared" ca="1" si="8"/>
        <v>48976</v>
      </c>
      <c r="B108">
        <f t="shared" si="9"/>
        <v>99</v>
      </c>
      <c r="C108" s="49">
        <f t="shared" si="6"/>
        <v>21162.556570180961</v>
      </c>
      <c r="D108" s="49">
        <f t="shared" si="7"/>
        <v>3366.1917629547461</v>
      </c>
      <c r="E108" s="49">
        <f t="shared" si="10"/>
        <v>17796.364807226215</v>
      </c>
      <c r="F108" s="49">
        <f t="shared" si="11"/>
        <v>2523928.218730709</v>
      </c>
      <c r="G108" s="5"/>
    </row>
    <row r="109" spans="1:7" x14ac:dyDescent="0.25">
      <c r="A109" s="39">
        <f t="shared" ca="1" si="8"/>
        <v>49004</v>
      </c>
      <c r="B109">
        <f t="shared" si="9"/>
        <v>100</v>
      </c>
      <c r="C109" s="49">
        <f t="shared" si="6"/>
        <v>21162.556570180961</v>
      </c>
      <c r="D109" s="49">
        <f t="shared" si="7"/>
        <v>3389.8953632855555</v>
      </c>
      <c r="E109" s="49">
        <f t="shared" si="10"/>
        <v>17772.661206895405</v>
      </c>
      <c r="F109" s="49">
        <f t="shared" si="11"/>
        <v>2520538.3233674234</v>
      </c>
      <c r="G109" s="5"/>
    </row>
    <row r="110" spans="1:7" x14ac:dyDescent="0.25">
      <c r="A110" s="39">
        <f t="shared" ca="1" si="8"/>
        <v>49035</v>
      </c>
      <c r="B110">
        <f t="shared" si="9"/>
        <v>101</v>
      </c>
      <c r="C110" s="49">
        <f t="shared" si="6"/>
        <v>21162.556570180961</v>
      </c>
      <c r="D110" s="49">
        <f t="shared" si="7"/>
        <v>3413.7658764686894</v>
      </c>
      <c r="E110" s="49">
        <f t="shared" si="10"/>
        <v>17748.790693712272</v>
      </c>
      <c r="F110" s="49">
        <f t="shared" si="11"/>
        <v>2517124.5574909546</v>
      </c>
      <c r="G110" s="5"/>
    </row>
    <row r="111" spans="1:7" x14ac:dyDescent="0.25">
      <c r="A111" s="39">
        <f t="shared" ca="1" si="8"/>
        <v>49065</v>
      </c>
      <c r="B111">
        <f t="shared" si="9"/>
        <v>102</v>
      </c>
      <c r="C111" s="49">
        <f t="shared" si="6"/>
        <v>21162.556570180961</v>
      </c>
      <c r="D111" s="49">
        <f t="shared" si="7"/>
        <v>3437.8044778488256</v>
      </c>
      <c r="E111" s="49">
        <f t="shared" si="10"/>
        <v>17724.752092332135</v>
      </c>
      <c r="F111" s="49">
        <f t="shared" si="11"/>
        <v>2513686.7530131056</v>
      </c>
      <c r="G111" s="5"/>
    </row>
    <row r="112" spans="1:7" x14ac:dyDescent="0.25">
      <c r="A112" s="39">
        <f t="shared" ca="1" si="8"/>
        <v>49096</v>
      </c>
      <c r="B112">
        <f t="shared" si="9"/>
        <v>103</v>
      </c>
      <c r="C112" s="49">
        <f t="shared" si="6"/>
        <v>21162.556570180961</v>
      </c>
      <c r="D112" s="49">
        <f t="shared" si="7"/>
        <v>3462.0123510470112</v>
      </c>
      <c r="E112" s="49">
        <f t="shared" si="10"/>
        <v>17700.54421913395</v>
      </c>
      <c r="F112" s="49">
        <f t="shared" si="11"/>
        <v>2510224.7406620588</v>
      </c>
      <c r="G112" s="5"/>
    </row>
    <row r="113" spans="1:7" x14ac:dyDescent="0.25">
      <c r="A113" s="39">
        <f t="shared" ca="1" si="8"/>
        <v>49126</v>
      </c>
      <c r="B113">
        <f t="shared" si="9"/>
        <v>104</v>
      </c>
      <c r="C113" s="49">
        <f t="shared" si="6"/>
        <v>21162.556570180961</v>
      </c>
      <c r="D113" s="49">
        <f t="shared" si="7"/>
        <v>3486.3906880189643</v>
      </c>
      <c r="E113" s="49">
        <f t="shared" si="10"/>
        <v>17676.165882161997</v>
      </c>
      <c r="F113" s="49">
        <f t="shared" si="11"/>
        <v>2506738.3499740399</v>
      </c>
      <c r="G113" s="5"/>
    </row>
    <row r="114" spans="1:7" x14ac:dyDescent="0.25">
      <c r="A114" s="39">
        <f t="shared" ca="1" si="8"/>
        <v>49157</v>
      </c>
      <c r="B114">
        <f t="shared" si="9"/>
        <v>105</v>
      </c>
      <c r="C114" s="49">
        <f t="shared" si="6"/>
        <v>21162.556570180961</v>
      </c>
      <c r="D114" s="49">
        <f t="shared" si="7"/>
        <v>3510.940689113766</v>
      </c>
      <c r="E114" s="49">
        <f t="shared" si="10"/>
        <v>17651.615881067195</v>
      </c>
      <c r="F114" s="49">
        <f t="shared" si="11"/>
        <v>2503227.409284926</v>
      </c>
      <c r="G114" s="5"/>
    </row>
    <row r="115" spans="1:7" x14ac:dyDescent="0.25">
      <c r="A115" s="39">
        <f t="shared" ca="1" si="8"/>
        <v>49188</v>
      </c>
      <c r="B115">
        <f t="shared" si="9"/>
        <v>106</v>
      </c>
      <c r="C115" s="49">
        <f t="shared" si="6"/>
        <v>21162.556570180961</v>
      </c>
      <c r="D115" s="49">
        <f t="shared" si="7"/>
        <v>3535.6635631329409</v>
      </c>
      <c r="E115" s="49">
        <f t="shared" si="10"/>
        <v>17626.89300704802</v>
      </c>
      <c r="F115" s="49">
        <f t="shared" si="11"/>
        <v>2499691.7457217933</v>
      </c>
      <c r="G115" s="5"/>
    </row>
    <row r="116" spans="1:7" x14ac:dyDescent="0.25">
      <c r="A116" s="39">
        <f t="shared" ca="1" si="8"/>
        <v>49218</v>
      </c>
      <c r="B116">
        <f t="shared" si="9"/>
        <v>107</v>
      </c>
      <c r="C116" s="49">
        <f t="shared" si="6"/>
        <v>21162.556570180961</v>
      </c>
      <c r="D116" s="49">
        <f t="shared" si="7"/>
        <v>3560.5605273900037</v>
      </c>
      <c r="E116" s="49">
        <f t="shared" si="10"/>
        <v>17601.996042790957</v>
      </c>
      <c r="F116" s="49">
        <f t="shared" si="11"/>
        <v>2496131.1851944034</v>
      </c>
      <c r="G116" s="5"/>
    </row>
    <row r="117" spans="1:7" x14ac:dyDescent="0.25">
      <c r="A117" s="39">
        <f t="shared" ca="1" si="8"/>
        <v>49249</v>
      </c>
      <c r="B117">
        <f t="shared" si="9"/>
        <v>108</v>
      </c>
      <c r="C117" s="49">
        <f t="shared" si="6"/>
        <v>21162.556570180961</v>
      </c>
      <c r="D117" s="49">
        <f t="shared" si="7"/>
        <v>3585.6328077703729</v>
      </c>
      <c r="E117" s="49">
        <f t="shared" si="10"/>
        <v>17576.923762410588</v>
      </c>
      <c r="F117" s="49">
        <f t="shared" si="11"/>
        <v>2492545.5523866331</v>
      </c>
      <c r="G117" s="5"/>
    </row>
    <row r="118" spans="1:7" x14ac:dyDescent="0.25">
      <c r="A118" s="39">
        <f t="shared" ca="1" si="8"/>
        <v>49279</v>
      </c>
      <c r="B118">
        <f t="shared" si="9"/>
        <v>109</v>
      </c>
      <c r="C118" s="49">
        <f t="shared" si="6"/>
        <v>21162.556570180961</v>
      </c>
      <c r="D118" s="49">
        <f t="shared" si="7"/>
        <v>3610.8816387917541</v>
      </c>
      <c r="E118" s="49">
        <f t="shared" si="10"/>
        <v>17551.674931389207</v>
      </c>
      <c r="F118" s="49">
        <f t="shared" si="11"/>
        <v>2488934.6707478412</v>
      </c>
      <c r="G118" s="5"/>
    </row>
    <row r="119" spans="1:7" x14ac:dyDescent="0.25">
      <c r="A119" s="39">
        <f t="shared" ca="1" si="8"/>
        <v>49310</v>
      </c>
      <c r="B119">
        <f t="shared" si="9"/>
        <v>110</v>
      </c>
      <c r="C119" s="49">
        <f t="shared" si="6"/>
        <v>21162.556570180961</v>
      </c>
      <c r="D119" s="49">
        <f t="shared" si="7"/>
        <v>3636.308263664916</v>
      </c>
      <c r="E119" s="49">
        <f t="shared" si="10"/>
        <v>17526.248306516045</v>
      </c>
      <c r="F119" s="49">
        <f t="shared" si="11"/>
        <v>2485298.3624841762</v>
      </c>
      <c r="G119" s="5"/>
    </row>
    <row r="120" spans="1:7" x14ac:dyDescent="0.25">
      <c r="A120" s="39">
        <f t="shared" ca="1" si="8"/>
        <v>49341</v>
      </c>
      <c r="B120">
        <f t="shared" si="9"/>
        <v>111</v>
      </c>
      <c r="C120" s="49">
        <f t="shared" si="6"/>
        <v>21162.556570180961</v>
      </c>
      <c r="D120" s="49">
        <f t="shared" si="7"/>
        <v>3661.9139343548886</v>
      </c>
      <c r="E120" s="49">
        <f t="shared" si="10"/>
        <v>17500.642635826072</v>
      </c>
      <c r="F120" s="49">
        <f t="shared" si="11"/>
        <v>2481636.4485498215</v>
      </c>
      <c r="G120" s="5"/>
    </row>
    <row r="121" spans="1:7" x14ac:dyDescent="0.25">
      <c r="A121" s="39">
        <f t="shared" ca="1" si="8"/>
        <v>49369</v>
      </c>
      <c r="B121">
        <f t="shared" si="9"/>
        <v>112</v>
      </c>
      <c r="C121" s="49">
        <f t="shared" si="6"/>
        <v>21162.556570180961</v>
      </c>
      <c r="D121" s="49">
        <f t="shared" si="7"/>
        <v>3687.6999116426377</v>
      </c>
      <c r="E121" s="49">
        <f t="shared" si="10"/>
        <v>17474.856658538323</v>
      </c>
      <c r="F121" s="49">
        <f t="shared" si="11"/>
        <v>2477948.7486381787</v>
      </c>
      <c r="G121" s="5"/>
    </row>
    <row r="122" spans="1:7" x14ac:dyDescent="0.25">
      <c r="A122" s="39">
        <f t="shared" ca="1" si="8"/>
        <v>49400</v>
      </c>
      <c r="B122">
        <f t="shared" si="9"/>
        <v>113</v>
      </c>
      <c r="C122" s="49">
        <f t="shared" si="6"/>
        <v>21162.556570180961</v>
      </c>
      <c r="D122" s="49">
        <f t="shared" si="7"/>
        <v>3713.6674651871217</v>
      </c>
      <c r="E122" s="49">
        <f t="shared" si="10"/>
        <v>17448.889104993839</v>
      </c>
      <c r="F122" s="49">
        <f t="shared" si="11"/>
        <v>2474235.0811729915</v>
      </c>
      <c r="G122" s="5"/>
    </row>
    <row r="123" spans="1:7" x14ac:dyDescent="0.25">
      <c r="A123" s="39">
        <f t="shared" ca="1" si="8"/>
        <v>49430</v>
      </c>
      <c r="B123">
        <f t="shared" si="9"/>
        <v>114</v>
      </c>
      <c r="C123" s="49">
        <f t="shared" si="6"/>
        <v>21162.556570180961</v>
      </c>
      <c r="D123" s="49">
        <f t="shared" si="7"/>
        <v>3739.8178735878137</v>
      </c>
      <c r="E123" s="49">
        <f t="shared" si="10"/>
        <v>17422.738696593147</v>
      </c>
      <c r="F123" s="49">
        <f t="shared" si="11"/>
        <v>2470495.2632994037</v>
      </c>
      <c r="G123" s="5"/>
    </row>
    <row r="124" spans="1:7" x14ac:dyDescent="0.25">
      <c r="A124" s="39">
        <f t="shared" ca="1" si="8"/>
        <v>49461</v>
      </c>
      <c r="B124">
        <f t="shared" si="9"/>
        <v>115</v>
      </c>
      <c r="C124" s="49">
        <f t="shared" si="6"/>
        <v>21162.556570180961</v>
      </c>
      <c r="D124" s="49">
        <f t="shared" si="7"/>
        <v>3766.1524244476605</v>
      </c>
      <c r="E124" s="49">
        <f t="shared" si="10"/>
        <v>17396.404145733301</v>
      </c>
      <c r="F124" s="49">
        <f t="shared" si="11"/>
        <v>2466729.110874956</v>
      </c>
      <c r="G124" s="5"/>
    </row>
    <row r="125" spans="1:7" x14ac:dyDescent="0.25">
      <c r="A125" s="39">
        <f t="shared" ca="1" si="8"/>
        <v>49491</v>
      </c>
      <c r="B125">
        <f t="shared" si="9"/>
        <v>116</v>
      </c>
      <c r="C125" s="49">
        <f t="shared" si="6"/>
        <v>21162.556570180961</v>
      </c>
      <c r="D125" s="49">
        <f t="shared" si="7"/>
        <v>3792.6724144364816</v>
      </c>
      <c r="E125" s="49">
        <f t="shared" si="10"/>
        <v>17369.884155744479</v>
      </c>
      <c r="F125" s="49">
        <f t="shared" si="11"/>
        <v>2462936.4384605195</v>
      </c>
      <c r="G125" s="5"/>
    </row>
    <row r="126" spans="1:7" x14ac:dyDescent="0.25">
      <c r="A126" s="39">
        <f t="shared" ca="1" si="8"/>
        <v>49522</v>
      </c>
      <c r="B126">
        <f t="shared" si="9"/>
        <v>117</v>
      </c>
      <c r="C126" s="49">
        <f t="shared" si="6"/>
        <v>21162.556570180961</v>
      </c>
      <c r="D126" s="49">
        <f t="shared" si="7"/>
        <v>3819.3791493548051</v>
      </c>
      <c r="E126" s="49">
        <f t="shared" si="10"/>
        <v>17343.177420826156</v>
      </c>
      <c r="F126" s="49">
        <f t="shared" si="11"/>
        <v>2459117.0593111645</v>
      </c>
      <c r="G126" s="5"/>
    </row>
    <row r="127" spans="1:7" x14ac:dyDescent="0.25">
      <c r="A127" s="39">
        <f t="shared" ca="1" si="8"/>
        <v>49553</v>
      </c>
      <c r="B127">
        <f t="shared" si="9"/>
        <v>118</v>
      </c>
      <c r="C127" s="49">
        <f t="shared" si="6"/>
        <v>21162.556570180961</v>
      </c>
      <c r="D127" s="49">
        <f t="shared" si="7"/>
        <v>3846.2739441981794</v>
      </c>
      <c r="E127" s="49">
        <f t="shared" si="10"/>
        <v>17316.282625982782</v>
      </c>
      <c r="F127" s="49">
        <f t="shared" si="11"/>
        <v>2455270.7853669664</v>
      </c>
      <c r="G127" s="5"/>
    </row>
    <row r="128" spans="1:7" x14ac:dyDescent="0.25">
      <c r="A128" s="39">
        <f t="shared" ca="1" si="8"/>
        <v>49583</v>
      </c>
      <c r="B128">
        <f t="shared" si="9"/>
        <v>119</v>
      </c>
      <c r="C128" s="49">
        <f t="shared" si="6"/>
        <v>21162.556570180961</v>
      </c>
      <c r="D128" s="49">
        <f t="shared" si="7"/>
        <v>3873.3581232219076</v>
      </c>
      <c r="E128" s="49">
        <f t="shared" si="10"/>
        <v>17289.198446959053</v>
      </c>
      <c r="F128" s="49">
        <f t="shared" si="11"/>
        <v>2451397.4272437445</v>
      </c>
      <c r="G128" s="5"/>
    </row>
    <row r="129" spans="1:7" x14ac:dyDescent="0.25">
      <c r="A129" s="39">
        <f t="shared" ca="1" si="8"/>
        <v>49614</v>
      </c>
      <c r="B129">
        <f t="shared" si="9"/>
        <v>120</v>
      </c>
      <c r="C129" s="49">
        <f t="shared" si="6"/>
        <v>21162.556570180961</v>
      </c>
      <c r="D129" s="49">
        <f t="shared" si="7"/>
        <v>3900.6330200062621</v>
      </c>
      <c r="E129" s="49">
        <f t="shared" si="10"/>
        <v>17261.923550174699</v>
      </c>
      <c r="F129" s="49">
        <f t="shared" si="11"/>
        <v>2447496.7942237384</v>
      </c>
      <c r="G129" s="5"/>
    </row>
    <row r="130" spans="1:7" x14ac:dyDescent="0.25">
      <c r="A130" s="39">
        <f t="shared" ca="1" si="8"/>
        <v>49644</v>
      </c>
      <c r="B130">
        <f t="shared" si="9"/>
        <v>121</v>
      </c>
      <c r="C130" s="49">
        <f t="shared" si="6"/>
        <v>21162.556570180961</v>
      </c>
      <c r="D130" s="49">
        <f t="shared" si="7"/>
        <v>3928.0999775221389</v>
      </c>
      <c r="E130" s="49">
        <f t="shared" si="10"/>
        <v>17234.456592658822</v>
      </c>
      <c r="F130" s="49">
        <f t="shared" si="11"/>
        <v>2443568.6942462162</v>
      </c>
      <c r="G130" s="5"/>
    </row>
    <row r="131" spans="1:7" x14ac:dyDescent="0.25">
      <c r="A131" s="39">
        <f t="shared" ca="1" si="8"/>
        <v>49675</v>
      </c>
      <c r="B131">
        <f t="shared" si="9"/>
        <v>122</v>
      </c>
      <c r="C131" s="49">
        <f t="shared" si="6"/>
        <v>21162.556570180961</v>
      </c>
      <c r="D131" s="49">
        <f t="shared" si="7"/>
        <v>3955.7603481971892</v>
      </c>
      <c r="E131" s="49">
        <f t="shared" si="10"/>
        <v>17206.796221983772</v>
      </c>
      <c r="F131" s="49">
        <f t="shared" si="11"/>
        <v>2439612.9338980191</v>
      </c>
      <c r="G131" s="5"/>
    </row>
    <row r="132" spans="1:7" x14ac:dyDescent="0.25">
      <c r="A132" s="39">
        <f t="shared" ca="1" si="8"/>
        <v>49706</v>
      </c>
      <c r="B132">
        <f t="shared" si="9"/>
        <v>123</v>
      </c>
      <c r="C132" s="49">
        <f t="shared" si="6"/>
        <v>21162.556570180961</v>
      </c>
      <c r="D132" s="49">
        <f t="shared" si="7"/>
        <v>3983.6154939824119</v>
      </c>
      <c r="E132" s="49">
        <f t="shared" si="10"/>
        <v>17178.941076198549</v>
      </c>
      <c r="F132" s="49">
        <f t="shared" si="11"/>
        <v>2435629.3184040366</v>
      </c>
      <c r="G132" s="5"/>
    </row>
    <row r="133" spans="1:7" x14ac:dyDescent="0.25">
      <c r="A133" s="39">
        <f t="shared" ca="1" si="8"/>
        <v>49735</v>
      </c>
      <c r="B133">
        <f t="shared" si="9"/>
        <v>124</v>
      </c>
      <c r="C133" s="49">
        <f t="shared" si="6"/>
        <v>21162.556570180961</v>
      </c>
      <c r="D133" s="49">
        <f t="shared" si="7"/>
        <v>4011.6667864192059</v>
      </c>
      <c r="E133" s="49">
        <f t="shared" si="10"/>
        <v>17150.889783761755</v>
      </c>
      <c r="F133" s="49">
        <f t="shared" si="11"/>
        <v>2431617.6516176173</v>
      </c>
      <c r="G133" s="5"/>
    </row>
    <row r="134" spans="1:7" x14ac:dyDescent="0.25">
      <c r="A134" s="39">
        <f t="shared" ca="1" si="8"/>
        <v>49766</v>
      </c>
      <c r="B134">
        <f t="shared" si="9"/>
        <v>125</v>
      </c>
      <c r="C134" s="49">
        <f t="shared" si="6"/>
        <v>21162.556570180961</v>
      </c>
      <c r="D134" s="49">
        <f t="shared" si="7"/>
        <v>4039.9156067069089</v>
      </c>
      <c r="E134" s="49">
        <f t="shared" si="10"/>
        <v>17122.640963474052</v>
      </c>
      <c r="F134" s="49">
        <f t="shared" si="11"/>
        <v>2427577.7360109105</v>
      </c>
      <c r="G134" s="5"/>
    </row>
    <row r="135" spans="1:7" x14ac:dyDescent="0.25">
      <c r="A135" s="39">
        <f t="shared" ca="1" si="8"/>
        <v>49796</v>
      </c>
      <c r="B135">
        <f t="shared" si="9"/>
        <v>126</v>
      </c>
      <c r="C135" s="49">
        <f t="shared" si="6"/>
        <v>21162.556570180961</v>
      </c>
      <c r="D135" s="49">
        <f t="shared" si="7"/>
        <v>4068.363345770802</v>
      </c>
      <c r="E135" s="49">
        <f t="shared" si="10"/>
        <v>17094.193224410159</v>
      </c>
      <c r="F135" s="49">
        <f t="shared" si="11"/>
        <v>2423509.3726651398</v>
      </c>
      <c r="G135" s="5"/>
    </row>
    <row r="136" spans="1:7" x14ac:dyDescent="0.25">
      <c r="A136" s="39">
        <f t="shared" ca="1" si="8"/>
        <v>49827</v>
      </c>
      <c r="B136">
        <f t="shared" si="9"/>
        <v>127</v>
      </c>
      <c r="C136" s="49">
        <f t="shared" si="6"/>
        <v>21162.556570180961</v>
      </c>
      <c r="D136" s="49">
        <f t="shared" si="7"/>
        <v>4097.0114043306021</v>
      </c>
      <c r="E136" s="49">
        <f t="shared" si="10"/>
        <v>17065.545165850359</v>
      </c>
      <c r="F136" s="49">
        <f t="shared" si="11"/>
        <v>2419412.3612608095</v>
      </c>
      <c r="G136" s="5"/>
    </row>
    <row r="137" spans="1:7" x14ac:dyDescent="0.25">
      <c r="A137" s="39">
        <f t="shared" ca="1" si="8"/>
        <v>49857</v>
      </c>
      <c r="B137">
        <f t="shared" si="9"/>
        <v>128</v>
      </c>
      <c r="C137" s="49">
        <f t="shared" si="6"/>
        <v>21162.556570180961</v>
      </c>
      <c r="D137" s="49">
        <f t="shared" si="7"/>
        <v>4125.8611929694307</v>
      </c>
      <c r="E137" s="49">
        <f t="shared" si="10"/>
        <v>17036.69537721153</v>
      </c>
      <c r="F137" s="49">
        <f t="shared" si="11"/>
        <v>2415286.5000678399</v>
      </c>
      <c r="G137" s="5"/>
    </row>
    <row r="138" spans="1:7" x14ac:dyDescent="0.25">
      <c r="A138" s="39">
        <f t="shared" ca="1" si="8"/>
        <v>49888</v>
      </c>
      <c r="B138">
        <f t="shared" si="9"/>
        <v>129</v>
      </c>
      <c r="C138" s="49">
        <f t="shared" si="6"/>
        <v>21162.556570180961</v>
      </c>
      <c r="D138" s="49">
        <f t="shared" si="7"/>
        <v>4154.9141322032592</v>
      </c>
      <c r="E138" s="49">
        <f t="shared" si="10"/>
        <v>17007.642437977702</v>
      </c>
      <c r="F138" s="49">
        <f t="shared" si="11"/>
        <v>2411131.5859356364</v>
      </c>
      <c r="G138" s="5"/>
    </row>
    <row r="139" spans="1:7" x14ac:dyDescent="0.25">
      <c r="A139" s="39">
        <f t="shared" ca="1" si="8"/>
        <v>49919</v>
      </c>
      <c r="B139">
        <f t="shared" si="9"/>
        <v>130</v>
      </c>
      <c r="C139" s="49">
        <f t="shared" ref="C139:C202" si="12">-PMT($C$4/12,$C$5,$C$3,0)</f>
        <v>21162.556570180961</v>
      </c>
      <c r="D139" s="49">
        <f t="shared" ref="D139:D202" si="13">C139-E139</f>
        <v>4184.1716525508564</v>
      </c>
      <c r="E139" s="49">
        <f t="shared" si="10"/>
        <v>16978.384917630105</v>
      </c>
      <c r="F139" s="49">
        <f t="shared" si="11"/>
        <v>2406947.4142830856</v>
      </c>
      <c r="G139" s="5"/>
    </row>
    <row r="140" spans="1:7" x14ac:dyDescent="0.25">
      <c r="A140" s="39">
        <f t="shared" ref="A140:A203" ca="1" si="14">DATE(YEAR(A139),MONTH(A139)+1,1)</f>
        <v>49949</v>
      </c>
      <c r="B140">
        <f t="shared" ref="B140:B203" si="15">B139+1</f>
        <v>131</v>
      </c>
      <c r="C140" s="49">
        <f t="shared" si="12"/>
        <v>21162.556570180961</v>
      </c>
      <c r="D140" s="49">
        <f t="shared" si="13"/>
        <v>4213.6351946042341</v>
      </c>
      <c r="E140" s="49">
        <f t="shared" ref="E140:E203" si="16">($C$4/12)*F139</f>
        <v>16948.921375576727</v>
      </c>
      <c r="F140" s="49">
        <f t="shared" si="11"/>
        <v>2402733.7790884813</v>
      </c>
      <c r="G140" s="5"/>
    </row>
    <row r="141" spans="1:7" x14ac:dyDescent="0.25">
      <c r="A141" s="39">
        <f t="shared" ca="1" si="14"/>
        <v>49980</v>
      </c>
      <c r="B141">
        <f t="shared" si="15"/>
        <v>132</v>
      </c>
      <c r="C141" s="49">
        <f t="shared" si="12"/>
        <v>21162.556570180961</v>
      </c>
      <c r="D141" s="49">
        <f t="shared" si="13"/>
        <v>4243.3062090995736</v>
      </c>
      <c r="E141" s="49">
        <f t="shared" si="16"/>
        <v>16919.250361081387</v>
      </c>
      <c r="F141" s="49">
        <f t="shared" si="11"/>
        <v>2398490.4728793819</v>
      </c>
      <c r="G141" s="5"/>
    </row>
    <row r="142" spans="1:7" x14ac:dyDescent="0.25">
      <c r="A142" s="39">
        <f t="shared" ca="1" si="14"/>
        <v>50010</v>
      </c>
      <c r="B142">
        <f t="shared" si="15"/>
        <v>133</v>
      </c>
      <c r="C142" s="49">
        <f t="shared" si="12"/>
        <v>21162.556570180961</v>
      </c>
      <c r="D142" s="49">
        <f t="shared" si="13"/>
        <v>4273.1861569886496</v>
      </c>
      <c r="E142" s="49">
        <f t="shared" si="16"/>
        <v>16889.370413192311</v>
      </c>
      <c r="F142" s="49">
        <f t="shared" ref="F142:F205" si="17">F141-D142</f>
        <v>2394217.2867223932</v>
      </c>
      <c r="G142" s="5"/>
    </row>
    <row r="143" spans="1:7" x14ac:dyDescent="0.25">
      <c r="A143" s="39">
        <f t="shared" ca="1" si="14"/>
        <v>50041</v>
      </c>
      <c r="B143">
        <f t="shared" si="15"/>
        <v>134</v>
      </c>
      <c r="C143" s="49">
        <f t="shared" si="12"/>
        <v>21162.556570180961</v>
      </c>
      <c r="D143" s="49">
        <f t="shared" si="13"/>
        <v>4303.2765095107789</v>
      </c>
      <c r="E143" s="49">
        <f t="shared" si="16"/>
        <v>16859.280060670182</v>
      </c>
      <c r="F143" s="49">
        <f t="shared" si="17"/>
        <v>2389914.0102128824</v>
      </c>
      <c r="G143" s="5"/>
    </row>
    <row r="144" spans="1:7" x14ac:dyDescent="0.25">
      <c r="A144" s="39">
        <f t="shared" ca="1" si="14"/>
        <v>50072</v>
      </c>
      <c r="B144">
        <f t="shared" si="15"/>
        <v>135</v>
      </c>
      <c r="C144" s="49">
        <f t="shared" si="12"/>
        <v>21162.556570180961</v>
      </c>
      <c r="D144" s="49">
        <f t="shared" si="13"/>
        <v>4333.5787482652486</v>
      </c>
      <c r="E144" s="49">
        <f t="shared" si="16"/>
        <v>16828.977821915712</v>
      </c>
      <c r="F144" s="49">
        <f t="shared" si="17"/>
        <v>2385580.4314646171</v>
      </c>
      <c r="G144" s="5"/>
    </row>
    <row r="145" spans="1:7" x14ac:dyDescent="0.25">
      <c r="A145" s="39">
        <f t="shared" ca="1" si="14"/>
        <v>50100</v>
      </c>
      <c r="B145">
        <f t="shared" si="15"/>
        <v>136</v>
      </c>
      <c r="C145" s="49">
        <f t="shared" si="12"/>
        <v>21162.556570180961</v>
      </c>
      <c r="D145" s="49">
        <f t="shared" si="13"/>
        <v>4364.0943652842834</v>
      </c>
      <c r="E145" s="49">
        <f t="shared" si="16"/>
        <v>16798.462204896678</v>
      </c>
      <c r="F145" s="49">
        <f t="shared" si="17"/>
        <v>2381216.3370993328</v>
      </c>
      <c r="G145" s="5"/>
    </row>
    <row r="146" spans="1:7" x14ac:dyDescent="0.25">
      <c r="A146" s="39">
        <f t="shared" ca="1" si="14"/>
        <v>50131</v>
      </c>
      <c r="B146">
        <f t="shared" si="15"/>
        <v>137</v>
      </c>
      <c r="C146" s="49">
        <f t="shared" si="12"/>
        <v>21162.556570180961</v>
      </c>
      <c r="D146" s="49">
        <f t="shared" si="13"/>
        <v>4394.8248631064962</v>
      </c>
      <c r="E146" s="49">
        <f t="shared" si="16"/>
        <v>16767.731707074465</v>
      </c>
      <c r="F146" s="49">
        <f t="shared" si="17"/>
        <v>2376821.5122362264</v>
      </c>
      <c r="G146" s="5"/>
    </row>
    <row r="147" spans="1:7" x14ac:dyDescent="0.25">
      <c r="A147" s="39">
        <f t="shared" ca="1" si="14"/>
        <v>50161</v>
      </c>
      <c r="B147">
        <f t="shared" si="15"/>
        <v>138</v>
      </c>
      <c r="C147" s="49">
        <f t="shared" si="12"/>
        <v>21162.556570180961</v>
      </c>
      <c r="D147" s="49">
        <f t="shared" si="13"/>
        <v>4425.7717548508699</v>
      </c>
      <c r="E147" s="49">
        <f t="shared" si="16"/>
        <v>16736.784815330091</v>
      </c>
      <c r="F147" s="49">
        <f t="shared" si="17"/>
        <v>2372395.7404813753</v>
      </c>
      <c r="G147" s="5"/>
    </row>
    <row r="148" spans="1:7" x14ac:dyDescent="0.25">
      <c r="A148" s="39">
        <f t="shared" ca="1" si="14"/>
        <v>50192</v>
      </c>
      <c r="B148">
        <f t="shared" si="15"/>
        <v>139</v>
      </c>
      <c r="C148" s="49">
        <f t="shared" si="12"/>
        <v>21162.556570180961</v>
      </c>
      <c r="D148" s="49">
        <f t="shared" si="13"/>
        <v>4456.936564291278</v>
      </c>
      <c r="E148" s="49">
        <f t="shared" si="16"/>
        <v>16705.620005889683</v>
      </c>
      <c r="F148" s="49">
        <f t="shared" si="17"/>
        <v>2367938.8039170839</v>
      </c>
      <c r="G148" s="5"/>
    </row>
    <row r="149" spans="1:7" x14ac:dyDescent="0.25">
      <c r="A149" s="39">
        <f t="shared" ca="1" si="14"/>
        <v>50222</v>
      </c>
      <c r="B149">
        <f t="shared" si="15"/>
        <v>140</v>
      </c>
      <c r="C149" s="49">
        <f t="shared" si="12"/>
        <v>21162.556570180961</v>
      </c>
      <c r="D149" s="49">
        <f t="shared" si="13"/>
        <v>4488.3208259314961</v>
      </c>
      <c r="E149" s="49">
        <f t="shared" si="16"/>
        <v>16674.235744249465</v>
      </c>
      <c r="F149" s="49">
        <f t="shared" si="17"/>
        <v>2363450.4830911523</v>
      </c>
      <c r="G149" s="5"/>
    </row>
    <row r="150" spans="1:7" x14ac:dyDescent="0.25">
      <c r="A150" s="39">
        <f t="shared" ca="1" si="14"/>
        <v>50253</v>
      </c>
      <c r="B150">
        <f t="shared" si="15"/>
        <v>141</v>
      </c>
      <c r="C150" s="49">
        <f t="shared" si="12"/>
        <v>21162.556570180961</v>
      </c>
      <c r="D150" s="49">
        <f t="shared" si="13"/>
        <v>4519.9260850807659</v>
      </c>
      <c r="E150" s="49">
        <f t="shared" si="16"/>
        <v>16642.630485100195</v>
      </c>
      <c r="F150" s="49">
        <f t="shared" si="17"/>
        <v>2358930.5570060713</v>
      </c>
      <c r="G150" s="5"/>
    </row>
    <row r="151" spans="1:7" x14ac:dyDescent="0.25">
      <c r="A151" s="39">
        <f t="shared" ca="1" si="14"/>
        <v>50284</v>
      </c>
      <c r="B151">
        <f t="shared" si="15"/>
        <v>142</v>
      </c>
      <c r="C151" s="49">
        <f t="shared" si="12"/>
        <v>21162.556570180961</v>
      </c>
      <c r="D151" s="49">
        <f t="shared" si="13"/>
        <v>4551.753897929877</v>
      </c>
      <c r="E151" s="49">
        <f t="shared" si="16"/>
        <v>16610.802672251084</v>
      </c>
      <c r="F151" s="49">
        <f t="shared" si="17"/>
        <v>2354378.8031081413</v>
      </c>
      <c r="G151" s="5"/>
    </row>
    <row r="152" spans="1:7" x14ac:dyDescent="0.25">
      <c r="A152" s="39">
        <f t="shared" ca="1" si="14"/>
        <v>50314</v>
      </c>
      <c r="B152">
        <f t="shared" si="15"/>
        <v>143</v>
      </c>
      <c r="C152" s="49">
        <f t="shared" si="12"/>
        <v>21162.556570180961</v>
      </c>
      <c r="D152" s="49">
        <f t="shared" si="13"/>
        <v>4583.8058316278002</v>
      </c>
      <c r="E152" s="49">
        <f t="shared" si="16"/>
        <v>16578.750738553161</v>
      </c>
      <c r="F152" s="49">
        <f t="shared" si="17"/>
        <v>2349794.9972765134</v>
      </c>
      <c r="G152" s="5"/>
    </row>
    <row r="153" spans="1:7" x14ac:dyDescent="0.25">
      <c r="A153" s="39">
        <f t="shared" ca="1" si="14"/>
        <v>50345</v>
      </c>
      <c r="B153">
        <f t="shared" si="15"/>
        <v>144</v>
      </c>
      <c r="C153" s="49">
        <f t="shared" si="12"/>
        <v>21162.556570180961</v>
      </c>
      <c r="D153" s="49">
        <f t="shared" si="13"/>
        <v>4616.0834643588496</v>
      </c>
      <c r="E153" s="49">
        <f t="shared" si="16"/>
        <v>16546.473105822111</v>
      </c>
      <c r="F153" s="49">
        <f t="shared" si="17"/>
        <v>2345178.9138121544</v>
      </c>
      <c r="G153" s="5"/>
    </row>
    <row r="154" spans="1:7" x14ac:dyDescent="0.25">
      <c r="A154" s="39">
        <f t="shared" ca="1" si="14"/>
        <v>50375</v>
      </c>
      <c r="B154">
        <f t="shared" si="15"/>
        <v>145</v>
      </c>
      <c r="C154" s="49">
        <f t="shared" si="12"/>
        <v>21162.556570180961</v>
      </c>
      <c r="D154" s="49">
        <f t="shared" si="13"/>
        <v>4648.5883854203748</v>
      </c>
      <c r="E154" s="49">
        <f t="shared" si="16"/>
        <v>16513.968184760586</v>
      </c>
      <c r="F154" s="49">
        <f t="shared" si="17"/>
        <v>2340530.3254267341</v>
      </c>
      <c r="G154" s="5"/>
    </row>
    <row r="155" spans="1:7" x14ac:dyDescent="0.25">
      <c r="A155" s="39">
        <f t="shared" ca="1" si="14"/>
        <v>50406</v>
      </c>
      <c r="B155">
        <f t="shared" si="15"/>
        <v>146</v>
      </c>
      <c r="C155" s="49">
        <f t="shared" si="12"/>
        <v>21162.556570180961</v>
      </c>
      <c r="D155" s="49">
        <f t="shared" si="13"/>
        <v>4681.3221953010434</v>
      </c>
      <c r="E155" s="49">
        <f t="shared" si="16"/>
        <v>16481.234374879918</v>
      </c>
      <c r="F155" s="49">
        <f t="shared" si="17"/>
        <v>2335849.0032314332</v>
      </c>
      <c r="G155" s="5"/>
    </row>
    <row r="156" spans="1:7" x14ac:dyDescent="0.25">
      <c r="A156" s="39">
        <f t="shared" ca="1" si="14"/>
        <v>50437</v>
      </c>
      <c r="B156">
        <f t="shared" si="15"/>
        <v>147</v>
      </c>
      <c r="C156" s="49">
        <f t="shared" si="12"/>
        <v>21162.556570180961</v>
      </c>
      <c r="D156" s="49">
        <f t="shared" si="13"/>
        <v>4714.2865057596209</v>
      </c>
      <c r="E156" s="49">
        <f t="shared" si="16"/>
        <v>16448.27006442134</v>
      </c>
      <c r="F156" s="49">
        <f t="shared" si="17"/>
        <v>2331134.7167256735</v>
      </c>
      <c r="G156" s="5"/>
    </row>
    <row r="157" spans="1:7" x14ac:dyDescent="0.25">
      <c r="A157" s="39">
        <f t="shared" ca="1" si="14"/>
        <v>50465</v>
      </c>
      <c r="B157">
        <f t="shared" si="15"/>
        <v>148</v>
      </c>
      <c r="C157" s="49">
        <f t="shared" si="12"/>
        <v>21162.556570180961</v>
      </c>
      <c r="D157" s="49">
        <f t="shared" si="13"/>
        <v>4747.4829399043447</v>
      </c>
      <c r="E157" s="49">
        <f t="shared" si="16"/>
        <v>16415.073630276616</v>
      </c>
      <c r="F157" s="49">
        <f t="shared" si="17"/>
        <v>2326387.233785769</v>
      </c>
      <c r="G157" s="5"/>
    </row>
    <row r="158" spans="1:7" x14ac:dyDescent="0.25">
      <c r="A158" s="39">
        <f t="shared" ca="1" si="14"/>
        <v>50496</v>
      </c>
      <c r="B158">
        <f t="shared" si="15"/>
        <v>149</v>
      </c>
      <c r="C158" s="49">
        <f t="shared" si="12"/>
        <v>21162.556570180961</v>
      </c>
      <c r="D158" s="49">
        <f t="shared" si="13"/>
        <v>4780.9131322728408</v>
      </c>
      <c r="E158" s="49">
        <f t="shared" si="16"/>
        <v>16381.64343790812</v>
      </c>
      <c r="F158" s="49">
        <f t="shared" si="17"/>
        <v>2321606.3206534963</v>
      </c>
      <c r="G158" s="5"/>
    </row>
    <row r="159" spans="1:7" x14ac:dyDescent="0.25">
      <c r="A159" s="39">
        <f t="shared" ca="1" si="14"/>
        <v>50526</v>
      </c>
      <c r="B159">
        <f t="shared" si="15"/>
        <v>150</v>
      </c>
      <c r="C159" s="49">
        <f t="shared" si="12"/>
        <v>21162.556570180961</v>
      </c>
      <c r="D159" s="49">
        <f t="shared" si="13"/>
        <v>4814.5787289125929</v>
      </c>
      <c r="E159" s="49">
        <f t="shared" si="16"/>
        <v>16347.977841268368</v>
      </c>
      <c r="F159" s="49">
        <f t="shared" si="17"/>
        <v>2316791.7419245839</v>
      </c>
      <c r="G159" s="5"/>
    </row>
    <row r="160" spans="1:7" x14ac:dyDescent="0.25">
      <c r="A160" s="39">
        <f t="shared" ca="1" si="14"/>
        <v>50557</v>
      </c>
      <c r="B160">
        <f t="shared" si="15"/>
        <v>151</v>
      </c>
      <c r="C160" s="49">
        <f t="shared" si="12"/>
        <v>21162.556570180961</v>
      </c>
      <c r="D160" s="49">
        <f t="shared" si="13"/>
        <v>4848.4813874620177</v>
      </c>
      <c r="E160" s="49">
        <f t="shared" si="16"/>
        <v>16314.075182718943</v>
      </c>
      <c r="F160" s="49">
        <f t="shared" si="17"/>
        <v>2311943.2605371219</v>
      </c>
      <c r="G160" s="5"/>
    </row>
    <row r="161" spans="1:7" x14ac:dyDescent="0.25">
      <c r="A161" s="39">
        <f t="shared" ca="1" si="14"/>
        <v>50587</v>
      </c>
      <c r="B161">
        <f t="shared" si="15"/>
        <v>152</v>
      </c>
      <c r="C161" s="49">
        <f t="shared" si="12"/>
        <v>21162.556570180961</v>
      </c>
      <c r="D161" s="49">
        <f t="shared" si="13"/>
        <v>4882.6227772320635</v>
      </c>
      <c r="E161" s="49">
        <f t="shared" si="16"/>
        <v>16279.933792948897</v>
      </c>
      <c r="F161" s="49">
        <f t="shared" si="17"/>
        <v>2307060.6377598899</v>
      </c>
      <c r="G161" s="5"/>
    </row>
    <row r="162" spans="1:7" x14ac:dyDescent="0.25">
      <c r="A162" s="39">
        <f t="shared" ca="1" si="14"/>
        <v>50618</v>
      </c>
      <c r="B162">
        <f t="shared" si="15"/>
        <v>153</v>
      </c>
      <c r="C162" s="49">
        <f t="shared" si="12"/>
        <v>21162.556570180961</v>
      </c>
      <c r="D162" s="49">
        <f t="shared" si="13"/>
        <v>4917.0045792884048</v>
      </c>
      <c r="E162" s="49">
        <f t="shared" si="16"/>
        <v>16245.551990892556</v>
      </c>
      <c r="F162" s="49">
        <f t="shared" si="17"/>
        <v>2302143.6331806015</v>
      </c>
      <c r="G162" s="5"/>
    </row>
    <row r="163" spans="1:7" x14ac:dyDescent="0.25">
      <c r="A163" s="39">
        <f t="shared" ca="1" si="14"/>
        <v>50649</v>
      </c>
      <c r="B163">
        <f t="shared" si="15"/>
        <v>154</v>
      </c>
      <c r="C163" s="49">
        <f t="shared" si="12"/>
        <v>21162.556570180961</v>
      </c>
      <c r="D163" s="49">
        <f t="shared" si="13"/>
        <v>4951.6284865342277</v>
      </c>
      <c r="E163" s="49">
        <f t="shared" si="16"/>
        <v>16210.928083646733</v>
      </c>
      <c r="F163" s="49">
        <f t="shared" si="17"/>
        <v>2297192.0046940674</v>
      </c>
      <c r="G163" s="5"/>
    </row>
    <row r="164" spans="1:7" x14ac:dyDescent="0.25">
      <c r="A164" s="39">
        <f t="shared" ca="1" si="14"/>
        <v>50679</v>
      </c>
      <c r="B164">
        <f t="shared" si="15"/>
        <v>155</v>
      </c>
      <c r="C164" s="49">
        <f t="shared" si="12"/>
        <v>21162.556570180961</v>
      </c>
      <c r="D164" s="49">
        <f t="shared" si="13"/>
        <v>4986.4962037935711</v>
      </c>
      <c r="E164" s="49">
        <f t="shared" si="16"/>
        <v>16176.06036638739</v>
      </c>
      <c r="F164" s="49">
        <f t="shared" si="17"/>
        <v>2292205.5084902737</v>
      </c>
      <c r="G164" s="5"/>
    </row>
    <row r="165" spans="1:7" x14ac:dyDescent="0.25">
      <c r="A165" s="39">
        <f t="shared" ca="1" si="14"/>
        <v>50710</v>
      </c>
      <c r="B165">
        <f t="shared" si="15"/>
        <v>156</v>
      </c>
      <c r="C165" s="49">
        <f t="shared" si="12"/>
        <v>21162.556570180961</v>
      </c>
      <c r="D165" s="49">
        <f t="shared" si="13"/>
        <v>5021.6094478952855</v>
      </c>
      <c r="E165" s="49">
        <f t="shared" si="16"/>
        <v>16140.947122285676</v>
      </c>
      <c r="F165" s="49">
        <f t="shared" si="17"/>
        <v>2287183.8990423786</v>
      </c>
      <c r="G165" s="5"/>
    </row>
    <row r="166" spans="1:7" x14ac:dyDescent="0.25">
      <c r="A166" s="39">
        <f t="shared" ca="1" si="14"/>
        <v>50740</v>
      </c>
      <c r="B166">
        <f t="shared" si="15"/>
        <v>157</v>
      </c>
      <c r="C166" s="49">
        <f t="shared" si="12"/>
        <v>21162.556570180961</v>
      </c>
      <c r="D166" s="49">
        <f t="shared" si="13"/>
        <v>5056.9699477575468</v>
      </c>
      <c r="E166" s="49">
        <f t="shared" si="16"/>
        <v>16105.586622423414</v>
      </c>
      <c r="F166" s="49">
        <f t="shared" si="17"/>
        <v>2282126.929094621</v>
      </c>
      <c r="G166" s="5"/>
    </row>
    <row r="167" spans="1:7" x14ac:dyDescent="0.25">
      <c r="A167" s="39">
        <f t="shared" ca="1" si="14"/>
        <v>50771</v>
      </c>
      <c r="B167">
        <f t="shared" si="15"/>
        <v>158</v>
      </c>
      <c r="C167" s="49">
        <f t="shared" si="12"/>
        <v>21162.556570180961</v>
      </c>
      <c r="D167" s="49">
        <f t="shared" si="13"/>
        <v>5092.5794444730072</v>
      </c>
      <c r="E167" s="49">
        <f t="shared" si="16"/>
        <v>16069.977125707954</v>
      </c>
      <c r="F167" s="49">
        <f t="shared" si="17"/>
        <v>2277034.3496501478</v>
      </c>
      <c r="G167" s="5"/>
    </row>
    <row r="168" spans="1:7" x14ac:dyDescent="0.25">
      <c r="A168" s="39">
        <f t="shared" ca="1" si="14"/>
        <v>50802</v>
      </c>
      <c r="B168">
        <f t="shared" si="15"/>
        <v>159</v>
      </c>
      <c r="C168" s="49">
        <f t="shared" si="12"/>
        <v>21162.556570180961</v>
      </c>
      <c r="D168" s="49">
        <f t="shared" si="13"/>
        <v>5128.4396913945056</v>
      </c>
      <c r="E168" s="49">
        <f t="shared" si="16"/>
        <v>16034.116878786455</v>
      </c>
      <c r="F168" s="49">
        <f t="shared" si="17"/>
        <v>2271905.9099587533</v>
      </c>
      <c r="G168" s="5"/>
    </row>
    <row r="169" spans="1:7" x14ac:dyDescent="0.25">
      <c r="A169" s="39">
        <f t="shared" ca="1" si="14"/>
        <v>50830</v>
      </c>
      <c r="B169">
        <f t="shared" si="15"/>
        <v>160</v>
      </c>
      <c r="C169" s="49">
        <f t="shared" si="12"/>
        <v>21162.556570180961</v>
      </c>
      <c r="D169" s="49">
        <f t="shared" si="13"/>
        <v>5164.5524542214098</v>
      </c>
      <c r="E169" s="49">
        <f t="shared" si="16"/>
        <v>15998.004115959551</v>
      </c>
      <c r="F169" s="49">
        <f t="shared" si="17"/>
        <v>2266741.3575045317</v>
      </c>
      <c r="G169" s="5"/>
    </row>
    <row r="170" spans="1:7" x14ac:dyDescent="0.25">
      <c r="A170" s="39">
        <f t="shared" ca="1" si="14"/>
        <v>50861</v>
      </c>
      <c r="B170">
        <f t="shared" si="15"/>
        <v>161</v>
      </c>
      <c r="C170" s="49">
        <f t="shared" si="12"/>
        <v>21162.556570180961</v>
      </c>
      <c r="D170" s="49">
        <f t="shared" si="13"/>
        <v>5200.919511086553</v>
      </c>
      <c r="E170" s="49">
        <f t="shared" si="16"/>
        <v>15961.637059094408</v>
      </c>
      <c r="F170" s="49">
        <f t="shared" si="17"/>
        <v>2261540.437993445</v>
      </c>
      <c r="G170" s="5"/>
    </row>
    <row r="171" spans="1:7" x14ac:dyDescent="0.25">
      <c r="A171" s="39">
        <f t="shared" ca="1" si="14"/>
        <v>50891</v>
      </c>
      <c r="B171">
        <f t="shared" si="15"/>
        <v>162</v>
      </c>
      <c r="C171" s="49">
        <f t="shared" si="12"/>
        <v>21162.556570180961</v>
      </c>
      <c r="D171" s="49">
        <f t="shared" si="13"/>
        <v>5237.5426526437877</v>
      </c>
      <c r="E171" s="49">
        <f t="shared" si="16"/>
        <v>15925.013917537173</v>
      </c>
      <c r="F171" s="49">
        <f t="shared" si="17"/>
        <v>2256302.8953408012</v>
      </c>
      <c r="G171" s="5"/>
    </row>
    <row r="172" spans="1:7" x14ac:dyDescent="0.25">
      <c r="A172" s="39">
        <f t="shared" ca="1" si="14"/>
        <v>50922</v>
      </c>
      <c r="B172">
        <f t="shared" si="15"/>
        <v>163</v>
      </c>
      <c r="C172" s="49">
        <f t="shared" si="12"/>
        <v>21162.556570180961</v>
      </c>
      <c r="D172" s="49">
        <f t="shared" si="13"/>
        <v>5274.4236821561553</v>
      </c>
      <c r="E172" s="49">
        <f t="shared" si="16"/>
        <v>15888.132888024806</v>
      </c>
      <c r="F172" s="49">
        <f t="shared" si="17"/>
        <v>2251028.4716586452</v>
      </c>
      <c r="G172" s="5"/>
    </row>
    <row r="173" spans="1:7" x14ac:dyDescent="0.25">
      <c r="A173" s="39">
        <f t="shared" ca="1" si="14"/>
        <v>50952</v>
      </c>
      <c r="B173">
        <f t="shared" si="15"/>
        <v>164</v>
      </c>
      <c r="C173" s="49">
        <f t="shared" si="12"/>
        <v>21162.556570180961</v>
      </c>
      <c r="D173" s="49">
        <f t="shared" si="13"/>
        <v>5311.5644155846694</v>
      </c>
      <c r="E173" s="49">
        <f t="shared" si="16"/>
        <v>15850.992154596292</v>
      </c>
      <c r="F173" s="49">
        <f t="shared" si="17"/>
        <v>2245716.9072430604</v>
      </c>
      <c r="G173" s="5"/>
    </row>
    <row r="174" spans="1:7" x14ac:dyDescent="0.25">
      <c r="A174" s="39">
        <f t="shared" ca="1" si="14"/>
        <v>50983</v>
      </c>
      <c r="B174">
        <f t="shared" si="15"/>
        <v>165</v>
      </c>
      <c r="C174" s="49">
        <f t="shared" si="12"/>
        <v>21162.556570180961</v>
      </c>
      <c r="D174" s="49">
        <f t="shared" si="13"/>
        <v>5348.9666816777462</v>
      </c>
      <c r="E174" s="49">
        <f t="shared" si="16"/>
        <v>15813.589888503215</v>
      </c>
      <c r="F174" s="49">
        <f t="shared" si="17"/>
        <v>2240367.9405613826</v>
      </c>
      <c r="G174" s="5"/>
    </row>
    <row r="175" spans="1:7" x14ac:dyDescent="0.25">
      <c r="A175" s="39">
        <f t="shared" ca="1" si="14"/>
        <v>51014</v>
      </c>
      <c r="B175">
        <f t="shared" si="15"/>
        <v>166</v>
      </c>
      <c r="C175" s="49">
        <f t="shared" si="12"/>
        <v>21162.556570180961</v>
      </c>
      <c r="D175" s="49">
        <f t="shared" si="13"/>
        <v>5386.6323220612285</v>
      </c>
      <c r="E175" s="49">
        <f t="shared" si="16"/>
        <v>15775.924248119733</v>
      </c>
      <c r="F175" s="49">
        <f t="shared" si="17"/>
        <v>2234981.3082393212</v>
      </c>
      <c r="G175" s="5"/>
    </row>
    <row r="176" spans="1:7" x14ac:dyDescent="0.25">
      <c r="A176" s="39">
        <f t="shared" ca="1" si="14"/>
        <v>51044</v>
      </c>
      <c r="B176">
        <f t="shared" si="15"/>
        <v>167</v>
      </c>
      <c r="C176" s="49">
        <f t="shared" si="12"/>
        <v>21162.556570180961</v>
      </c>
      <c r="D176" s="49">
        <f t="shared" si="13"/>
        <v>5424.5631913290763</v>
      </c>
      <c r="E176" s="49">
        <f t="shared" si="16"/>
        <v>15737.993378851885</v>
      </c>
      <c r="F176" s="49">
        <f t="shared" si="17"/>
        <v>2229556.7450479921</v>
      </c>
      <c r="G176" s="5"/>
    </row>
    <row r="177" spans="1:7" x14ac:dyDescent="0.25">
      <c r="A177" s="39">
        <f t="shared" ca="1" si="14"/>
        <v>51075</v>
      </c>
      <c r="B177">
        <f t="shared" si="15"/>
        <v>168</v>
      </c>
      <c r="C177" s="49">
        <f t="shared" si="12"/>
        <v>21162.556570180961</v>
      </c>
      <c r="D177" s="49">
        <f t="shared" si="13"/>
        <v>5462.7611571346861</v>
      </c>
      <c r="E177" s="49">
        <f t="shared" si="16"/>
        <v>15699.795413046275</v>
      </c>
      <c r="F177" s="49">
        <f t="shared" si="17"/>
        <v>2224093.9838908575</v>
      </c>
      <c r="G177" s="5"/>
    </row>
    <row r="178" spans="1:7" x14ac:dyDescent="0.25">
      <c r="A178" s="39">
        <f t="shared" ca="1" si="14"/>
        <v>51105</v>
      </c>
      <c r="B178">
        <f t="shared" si="15"/>
        <v>169</v>
      </c>
      <c r="C178" s="49">
        <f t="shared" si="12"/>
        <v>21162.556570180961</v>
      </c>
      <c r="D178" s="49">
        <f t="shared" si="13"/>
        <v>5501.2281002828404</v>
      </c>
      <c r="E178" s="49">
        <f t="shared" si="16"/>
        <v>15661.328469898121</v>
      </c>
      <c r="F178" s="49">
        <f t="shared" si="17"/>
        <v>2218592.7557905745</v>
      </c>
      <c r="G178" s="5"/>
    </row>
    <row r="179" spans="1:7" x14ac:dyDescent="0.25">
      <c r="A179" s="39">
        <f t="shared" ca="1" si="14"/>
        <v>51136</v>
      </c>
      <c r="B179">
        <f t="shared" si="15"/>
        <v>170</v>
      </c>
      <c r="C179" s="49">
        <f t="shared" si="12"/>
        <v>21162.556570180961</v>
      </c>
      <c r="D179" s="49">
        <f t="shared" si="13"/>
        <v>5539.9659148223345</v>
      </c>
      <c r="E179" s="49">
        <f t="shared" si="16"/>
        <v>15622.590655358626</v>
      </c>
      <c r="F179" s="49">
        <f t="shared" si="17"/>
        <v>2213052.7898757523</v>
      </c>
      <c r="G179" s="5"/>
    </row>
    <row r="180" spans="1:7" x14ac:dyDescent="0.25">
      <c r="A180" s="39">
        <f t="shared" ca="1" si="14"/>
        <v>51167</v>
      </c>
      <c r="B180">
        <f t="shared" si="15"/>
        <v>171</v>
      </c>
      <c r="C180" s="49">
        <f t="shared" si="12"/>
        <v>21162.556570180961</v>
      </c>
      <c r="D180" s="49">
        <f t="shared" si="13"/>
        <v>5578.976508139207</v>
      </c>
      <c r="E180" s="49">
        <f t="shared" si="16"/>
        <v>15583.580062041754</v>
      </c>
      <c r="F180" s="49">
        <f t="shared" si="17"/>
        <v>2207473.8133676131</v>
      </c>
      <c r="G180" s="5"/>
    </row>
    <row r="181" spans="1:7" x14ac:dyDescent="0.25">
      <c r="A181" s="39">
        <f t="shared" ca="1" si="14"/>
        <v>51196</v>
      </c>
      <c r="B181">
        <f t="shared" si="15"/>
        <v>172</v>
      </c>
      <c r="C181" s="49">
        <f t="shared" si="12"/>
        <v>21162.556570180961</v>
      </c>
      <c r="D181" s="49">
        <f t="shared" si="13"/>
        <v>5618.2618010506867</v>
      </c>
      <c r="E181" s="49">
        <f t="shared" si="16"/>
        <v>15544.294769130274</v>
      </c>
      <c r="F181" s="49">
        <f t="shared" si="17"/>
        <v>2201855.5515665626</v>
      </c>
      <c r="G181" s="5"/>
    </row>
    <row r="182" spans="1:7" x14ac:dyDescent="0.25">
      <c r="A182" s="39">
        <f t="shared" ca="1" si="14"/>
        <v>51227</v>
      </c>
      <c r="B182">
        <f t="shared" si="15"/>
        <v>173</v>
      </c>
      <c r="C182" s="49">
        <f t="shared" si="12"/>
        <v>21162.556570180961</v>
      </c>
      <c r="D182" s="49">
        <f t="shared" si="13"/>
        <v>5657.8237278997512</v>
      </c>
      <c r="E182" s="49">
        <f t="shared" si="16"/>
        <v>15504.73284228121</v>
      </c>
      <c r="F182" s="49">
        <f t="shared" si="17"/>
        <v>2196197.7278386629</v>
      </c>
      <c r="G182" s="5"/>
    </row>
    <row r="183" spans="1:7" x14ac:dyDescent="0.25">
      <c r="A183" s="39">
        <f t="shared" ca="1" si="14"/>
        <v>51257</v>
      </c>
      <c r="B183">
        <f t="shared" si="15"/>
        <v>174</v>
      </c>
      <c r="C183" s="49">
        <f t="shared" si="12"/>
        <v>21162.556570180961</v>
      </c>
      <c r="D183" s="49">
        <f t="shared" si="13"/>
        <v>5697.6642366503784</v>
      </c>
      <c r="E183" s="49">
        <f t="shared" si="16"/>
        <v>15464.892333530583</v>
      </c>
      <c r="F183" s="49">
        <f t="shared" si="17"/>
        <v>2190500.0636020126</v>
      </c>
      <c r="G183" s="5"/>
    </row>
    <row r="184" spans="1:7" x14ac:dyDescent="0.25">
      <c r="A184" s="39">
        <f t="shared" ca="1" si="14"/>
        <v>51288</v>
      </c>
      <c r="B184">
        <f t="shared" si="15"/>
        <v>175</v>
      </c>
      <c r="C184" s="49">
        <f t="shared" si="12"/>
        <v>21162.556570180961</v>
      </c>
      <c r="D184" s="49">
        <f t="shared" si="13"/>
        <v>5737.7852889834576</v>
      </c>
      <c r="E184" s="49">
        <f t="shared" si="16"/>
        <v>15424.771281197503</v>
      </c>
      <c r="F184" s="49">
        <f t="shared" si="17"/>
        <v>2184762.2783130291</v>
      </c>
      <c r="G184" s="5"/>
    </row>
    <row r="185" spans="1:7" x14ac:dyDescent="0.25">
      <c r="A185" s="39">
        <f t="shared" ca="1" si="14"/>
        <v>51318</v>
      </c>
      <c r="B185">
        <f t="shared" si="15"/>
        <v>176</v>
      </c>
      <c r="C185" s="49">
        <f t="shared" si="12"/>
        <v>21162.556570180961</v>
      </c>
      <c r="D185" s="49">
        <f t="shared" si="13"/>
        <v>5778.1888603933839</v>
      </c>
      <c r="E185" s="49">
        <f t="shared" si="16"/>
        <v>15384.367709787577</v>
      </c>
      <c r="F185" s="49">
        <f t="shared" si="17"/>
        <v>2178984.0894526355</v>
      </c>
      <c r="G185" s="5"/>
    </row>
    <row r="186" spans="1:7" x14ac:dyDescent="0.25">
      <c r="A186" s="39">
        <f t="shared" ca="1" si="14"/>
        <v>51349</v>
      </c>
      <c r="B186">
        <f t="shared" si="15"/>
        <v>177</v>
      </c>
      <c r="C186" s="49">
        <f t="shared" si="12"/>
        <v>21162.556570180961</v>
      </c>
      <c r="D186" s="49">
        <f t="shared" si="13"/>
        <v>5818.8769402853213</v>
      </c>
      <c r="E186" s="49">
        <f t="shared" si="16"/>
        <v>15343.67962989564</v>
      </c>
      <c r="F186" s="49">
        <f t="shared" si="17"/>
        <v>2173165.2125123502</v>
      </c>
      <c r="G186" s="5"/>
    </row>
    <row r="187" spans="1:7" x14ac:dyDescent="0.25">
      <c r="A187" s="39">
        <f t="shared" ca="1" si="14"/>
        <v>51380</v>
      </c>
      <c r="B187">
        <f t="shared" si="15"/>
        <v>178</v>
      </c>
      <c r="C187" s="49">
        <f t="shared" si="12"/>
        <v>21162.556570180961</v>
      </c>
      <c r="D187" s="49">
        <f t="shared" si="13"/>
        <v>5859.851532073164</v>
      </c>
      <c r="E187" s="49">
        <f t="shared" si="16"/>
        <v>15302.705038107797</v>
      </c>
      <c r="F187" s="49">
        <f t="shared" si="17"/>
        <v>2167305.3609802769</v>
      </c>
      <c r="G187" s="5"/>
    </row>
    <row r="188" spans="1:7" x14ac:dyDescent="0.25">
      <c r="A188" s="39">
        <f t="shared" ca="1" si="14"/>
        <v>51410</v>
      </c>
      <c r="B188">
        <f t="shared" si="15"/>
        <v>179</v>
      </c>
      <c r="C188" s="49">
        <f t="shared" si="12"/>
        <v>21162.556570180961</v>
      </c>
      <c r="D188" s="49">
        <f t="shared" si="13"/>
        <v>5901.1146532781804</v>
      </c>
      <c r="E188" s="49">
        <f t="shared" si="16"/>
        <v>15261.441916902781</v>
      </c>
      <c r="F188" s="49">
        <f t="shared" si="17"/>
        <v>2161404.2463269988</v>
      </c>
      <c r="G188" s="5"/>
    </row>
    <row r="189" spans="1:7" x14ac:dyDescent="0.25">
      <c r="A189" s="39">
        <f t="shared" ca="1" si="14"/>
        <v>51441</v>
      </c>
      <c r="B189">
        <f t="shared" si="15"/>
        <v>180</v>
      </c>
      <c r="C189" s="49">
        <f t="shared" si="12"/>
        <v>21162.556570180961</v>
      </c>
      <c r="D189" s="49">
        <f t="shared" si="13"/>
        <v>5942.6683356283465</v>
      </c>
      <c r="E189" s="49">
        <f t="shared" si="16"/>
        <v>15219.888234552614</v>
      </c>
      <c r="F189" s="49">
        <f t="shared" si="17"/>
        <v>2155461.5779913706</v>
      </c>
      <c r="G189" s="5"/>
    </row>
    <row r="190" spans="1:7" x14ac:dyDescent="0.25">
      <c r="A190" s="39">
        <f t="shared" ca="1" si="14"/>
        <v>51471</v>
      </c>
      <c r="B190">
        <f t="shared" si="15"/>
        <v>181</v>
      </c>
      <c r="C190" s="49">
        <f t="shared" si="12"/>
        <v>21162.556570180961</v>
      </c>
      <c r="D190" s="49">
        <f t="shared" si="13"/>
        <v>5984.5146251583956</v>
      </c>
      <c r="E190" s="49">
        <f t="shared" si="16"/>
        <v>15178.041945022565</v>
      </c>
      <c r="F190" s="49">
        <f t="shared" si="17"/>
        <v>2149477.063366212</v>
      </c>
      <c r="G190" s="5"/>
    </row>
    <row r="191" spans="1:7" x14ac:dyDescent="0.25">
      <c r="A191" s="39">
        <f t="shared" ca="1" si="14"/>
        <v>51502</v>
      </c>
      <c r="B191">
        <f t="shared" si="15"/>
        <v>182</v>
      </c>
      <c r="C191" s="49">
        <f t="shared" si="12"/>
        <v>21162.556570180961</v>
      </c>
      <c r="D191" s="49">
        <f t="shared" si="13"/>
        <v>6026.6555823105537</v>
      </c>
      <c r="E191" s="49">
        <f t="shared" si="16"/>
        <v>15135.900987870407</v>
      </c>
      <c r="F191" s="49">
        <f t="shared" si="17"/>
        <v>2143450.4077839013</v>
      </c>
      <c r="G191" s="5"/>
    </row>
    <row r="192" spans="1:7" x14ac:dyDescent="0.25">
      <c r="A192" s="39">
        <f t="shared" ca="1" si="14"/>
        <v>51533</v>
      </c>
      <c r="B192">
        <f t="shared" si="15"/>
        <v>183</v>
      </c>
      <c r="C192" s="49">
        <f t="shared" si="12"/>
        <v>21162.556570180961</v>
      </c>
      <c r="D192" s="49">
        <f t="shared" si="13"/>
        <v>6069.0932820359922</v>
      </c>
      <c r="E192" s="49">
        <f t="shared" si="16"/>
        <v>15093.463288144969</v>
      </c>
      <c r="F192" s="49">
        <f t="shared" si="17"/>
        <v>2137381.3145018653</v>
      </c>
      <c r="G192" s="5"/>
    </row>
    <row r="193" spans="1:7" x14ac:dyDescent="0.25">
      <c r="A193" s="39">
        <f t="shared" ca="1" si="14"/>
        <v>51561</v>
      </c>
      <c r="B193">
        <f t="shared" si="15"/>
        <v>184</v>
      </c>
      <c r="C193" s="49">
        <f t="shared" si="12"/>
        <v>21162.556570180961</v>
      </c>
      <c r="D193" s="49">
        <f t="shared" si="13"/>
        <v>6111.8298138969949</v>
      </c>
      <c r="E193" s="49">
        <f t="shared" si="16"/>
        <v>15050.726756283966</v>
      </c>
      <c r="F193" s="49">
        <f t="shared" si="17"/>
        <v>2131269.4846879682</v>
      </c>
      <c r="G193" s="5"/>
    </row>
    <row r="194" spans="1:7" x14ac:dyDescent="0.25">
      <c r="A194" s="39">
        <f t="shared" ca="1" si="14"/>
        <v>51592</v>
      </c>
      <c r="B194">
        <f t="shared" si="15"/>
        <v>185</v>
      </c>
      <c r="C194" s="49">
        <f t="shared" si="12"/>
        <v>21162.556570180961</v>
      </c>
      <c r="D194" s="49">
        <f t="shared" si="13"/>
        <v>6154.8672821698547</v>
      </c>
      <c r="E194" s="49">
        <f t="shared" si="16"/>
        <v>15007.689288011106</v>
      </c>
      <c r="F194" s="49">
        <f t="shared" si="17"/>
        <v>2125114.6174057983</v>
      </c>
      <c r="G194" s="5"/>
    </row>
    <row r="195" spans="1:7" x14ac:dyDescent="0.25">
      <c r="A195" s="39">
        <f t="shared" ca="1" si="14"/>
        <v>51622</v>
      </c>
      <c r="B195">
        <f t="shared" si="15"/>
        <v>186</v>
      </c>
      <c r="C195" s="49">
        <f t="shared" si="12"/>
        <v>21162.556570180961</v>
      </c>
      <c r="D195" s="49">
        <f t="shared" si="13"/>
        <v>6198.2078059484666</v>
      </c>
      <c r="E195" s="49">
        <f t="shared" si="16"/>
        <v>14964.348764232494</v>
      </c>
      <c r="F195" s="49">
        <f t="shared" si="17"/>
        <v>2118916.40959985</v>
      </c>
      <c r="G195" s="5"/>
    </row>
    <row r="196" spans="1:7" x14ac:dyDescent="0.25">
      <c r="A196" s="39">
        <f t="shared" ca="1" si="14"/>
        <v>51653</v>
      </c>
      <c r="B196">
        <f t="shared" si="15"/>
        <v>187</v>
      </c>
      <c r="C196" s="49">
        <f t="shared" si="12"/>
        <v>21162.556570180961</v>
      </c>
      <c r="D196" s="49">
        <f t="shared" si="13"/>
        <v>6241.853519248687</v>
      </c>
      <c r="E196" s="49">
        <f t="shared" si="16"/>
        <v>14920.703050932274</v>
      </c>
      <c r="F196" s="49">
        <f t="shared" si="17"/>
        <v>2112674.5560806012</v>
      </c>
      <c r="G196" s="5"/>
    </row>
    <row r="197" spans="1:7" x14ac:dyDescent="0.25">
      <c r="A197" s="39">
        <f t="shared" ca="1" si="14"/>
        <v>51683</v>
      </c>
      <c r="B197">
        <f t="shared" si="15"/>
        <v>188</v>
      </c>
      <c r="C197" s="49">
        <f t="shared" si="12"/>
        <v>21162.556570180961</v>
      </c>
      <c r="D197" s="49">
        <f t="shared" si="13"/>
        <v>6285.8065711133968</v>
      </c>
      <c r="E197" s="49">
        <f t="shared" si="16"/>
        <v>14876.749999067564</v>
      </c>
      <c r="F197" s="49">
        <f t="shared" si="17"/>
        <v>2106388.7495094878</v>
      </c>
      <c r="G197" s="5"/>
    </row>
    <row r="198" spans="1:7" x14ac:dyDescent="0.25">
      <c r="A198" s="39">
        <f t="shared" ca="1" si="14"/>
        <v>51714</v>
      </c>
      <c r="B198">
        <f t="shared" si="15"/>
        <v>189</v>
      </c>
      <c r="C198" s="49">
        <f t="shared" si="12"/>
        <v>21162.556570180961</v>
      </c>
      <c r="D198" s="49">
        <f t="shared" si="13"/>
        <v>6330.0691257183207</v>
      </c>
      <c r="E198" s="49">
        <f t="shared" si="16"/>
        <v>14832.48744446264</v>
      </c>
      <c r="F198" s="49">
        <f t="shared" si="17"/>
        <v>2100058.6803837693</v>
      </c>
      <c r="G198" s="5"/>
    </row>
    <row r="199" spans="1:7" x14ac:dyDescent="0.25">
      <c r="A199" s="39">
        <f t="shared" ca="1" si="14"/>
        <v>51745</v>
      </c>
      <c r="B199">
        <f t="shared" si="15"/>
        <v>190</v>
      </c>
      <c r="C199" s="49">
        <f t="shared" si="12"/>
        <v>21162.556570180961</v>
      </c>
      <c r="D199" s="49">
        <f t="shared" si="13"/>
        <v>6374.6433624785877</v>
      </c>
      <c r="E199" s="49">
        <f t="shared" si="16"/>
        <v>14787.913207702373</v>
      </c>
      <c r="F199" s="49">
        <f t="shared" si="17"/>
        <v>2093684.0370212907</v>
      </c>
      <c r="G199" s="5"/>
    </row>
    <row r="200" spans="1:7" x14ac:dyDescent="0.25">
      <c r="A200" s="39">
        <f t="shared" ca="1" si="14"/>
        <v>51775</v>
      </c>
      <c r="B200">
        <f t="shared" si="15"/>
        <v>191</v>
      </c>
      <c r="C200" s="49">
        <f t="shared" si="12"/>
        <v>21162.556570180961</v>
      </c>
      <c r="D200" s="49">
        <f t="shared" si="13"/>
        <v>6419.5314761560403</v>
      </c>
      <c r="E200" s="49">
        <f t="shared" si="16"/>
        <v>14743.025094024921</v>
      </c>
      <c r="F200" s="49">
        <f t="shared" si="17"/>
        <v>2087264.5055451347</v>
      </c>
      <c r="G200" s="5"/>
    </row>
    <row r="201" spans="1:7" x14ac:dyDescent="0.25">
      <c r="A201" s="39">
        <f t="shared" ca="1" si="14"/>
        <v>51806</v>
      </c>
      <c r="B201">
        <f t="shared" si="15"/>
        <v>192</v>
      </c>
      <c r="C201" s="49">
        <f t="shared" si="12"/>
        <v>21162.556570180961</v>
      </c>
      <c r="D201" s="49">
        <f t="shared" si="13"/>
        <v>6464.7356769673061</v>
      </c>
      <c r="E201" s="49">
        <f t="shared" si="16"/>
        <v>14697.820893213655</v>
      </c>
      <c r="F201" s="49">
        <f t="shared" si="17"/>
        <v>2080799.7698681674</v>
      </c>
      <c r="G201" s="5"/>
    </row>
    <row r="202" spans="1:7" x14ac:dyDescent="0.25">
      <c r="A202" s="39">
        <f t="shared" ca="1" si="14"/>
        <v>51836</v>
      </c>
      <c r="B202">
        <f t="shared" si="15"/>
        <v>193</v>
      </c>
      <c r="C202" s="49">
        <f t="shared" si="12"/>
        <v>21162.556570180961</v>
      </c>
      <c r="D202" s="49">
        <f t="shared" si="13"/>
        <v>6510.2581906926171</v>
      </c>
      <c r="E202" s="49">
        <f t="shared" si="16"/>
        <v>14652.298379488344</v>
      </c>
      <c r="F202" s="49">
        <f t="shared" si="17"/>
        <v>2074289.5116774747</v>
      </c>
      <c r="G202" s="5"/>
    </row>
    <row r="203" spans="1:7" x14ac:dyDescent="0.25">
      <c r="A203" s="39">
        <f t="shared" ca="1" si="14"/>
        <v>51867</v>
      </c>
      <c r="B203">
        <f t="shared" si="15"/>
        <v>194</v>
      </c>
      <c r="C203" s="49">
        <f t="shared" ref="C203:C266" si="18">-PMT($C$4/12,$C$5,$C$3,0)</f>
        <v>21162.556570180961</v>
      </c>
      <c r="D203" s="49">
        <f t="shared" ref="D203:D266" si="19">C203-E203</f>
        <v>6556.1012587854111</v>
      </c>
      <c r="E203" s="49">
        <f t="shared" si="16"/>
        <v>14606.45531139555</v>
      </c>
      <c r="F203" s="49">
        <f t="shared" si="17"/>
        <v>2067733.4104186893</v>
      </c>
      <c r="G203" s="5"/>
    </row>
    <row r="204" spans="1:7" x14ac:dyDescent="0.25">
      <c r="A204" s="39">
        <f t="shared" ref="A204:A267" ca="1" si="20">DATE(YEAR(A203),MONTH(A203)+1,1)</f>
        <v>51898</v>
      </c>
      <c r="B204">
        <f t="shared" ref="B204:B267" si="21">B203+1</f>
        <v>195</v>
      </c>
      <c r="C204" s="49">
        <f t="shared" si="18"/>
        <v>21162.556570180961</v>
      </c>
      <c r="D204" s="49">
        <f t="shared" si="19"/>
        <v>6602.2671384826936</v>
      </c>
      <c r="E204" s="49">
        <f t="shared" ref="E204:E267" si="22">($C$4/12)*F203</f>
        <v>14560.289431698267</v>
      </c>
      <c r="F204" s="49">
        <f t="shared" si="17"/>
        <v>2061131.1432802065</v>
      </c>
      <c r="G204" s="5"/>
    </row>
    <row r="205" spans="1:7" x14ac:dyDescent="0.25">
      <c r="A205" s="39">
        <f t="shared" ca="1" si="20"/>
        <v>51926</v>
      </c>
      <c r="B205">
        <f t="shared" si="21"/>
        <v>196</v>
      </c>
      <c r="C205" s="49">
        <f t="shared" si="18"/>
        <v>21162.556570180961</v>
      </c>
      <c r="D205" s="49">
        <f t="shared" si="19"/>
        <v>6648.7581029161756</v>
      </c>
      <c r="E205" s="49">
        <f t="shared" si="22"/>
        <v>14513.798467264785</v>
      </c>
      <c r="F205" s="49">
        <f t="shared" si="17"/>
        <v>2054482.3851772903</v>
      </c>
      <c r="G205" s="5"/>
    </row>
    <row r="206" spans="1:7" x14ac:dyDescent="0.25">
      <c r="A206" s="39">
        <f t="shared" ca="1" si="20"/>
        <v>51957</v>
      </c>
      <c r="B206">
        <f t="shared" si="21"/>
        <v>197</v>
      </c>
      <c r="C206" s="49">
        <f t="shared" si="18"/>
        <v>21162.556570180961</v>
      </c>
      <c r="D206" s="49">
        <f t="shared" si="19"/>
        <v>6695.5764412242097</v>
      </c>
      <c r="E206" s="49">
        <f t="shared" si="22"/>
        <v>14466.980128956751</v>
      </c>
      <c r="F206" s="49">
        <f t="shared" ref="F206:F269" si="23">F205-D206</f>
        <v>2047786.8087360661</v>
      </c>
      <c r="G206" s="5"/>
    </row>
    <row r="207" spans="1:7" x14ac:dyDescent="0.25">
      <c r="A207" s="39">
        <f t="shared" ca="1" si="20"/>
        <v>51987</v>
      </c>
      <c r="B207">
        <f t="shared" si="21"/>
        <v>198</v>
      </c>
      <c r="C207" s="49">
        <f t="shared" si="18"/>
        <v>21162.556570180961</v>
      </c>
      <c r="D207" s="49">
        <f t="shared" si="19"/>
        <v>6742.7244586644974</v>
      </c>
      <c r="E207" s="49">
        <f t="shared" si="22"/>
        <v>14419.832111516464</v>
      </c>
      <c r="F207" s="49">
        <f t="shared" si="23"/>
        <v>2041044.0842774017</v>
      </c>
      <c r="G207" s="5"/>
    </row>
    <row r="208" spans="1:7" x14ac:dyDescent="0.25">
      <c r="A208" s="39">
        <f t="shared" ca="1" si="20"/>
        <v>52018</v>
      </c>
      <c r="B208">
        <f t="shared" si="21"/>
        <v>199</v>
      </c>
      <c r="C208" s="49">
        <f t="shared" si="18"/>
        <v>21162.556570180961</v>
      </c>
      <c r="D208" s="49">
        <f t="shared" si="19"/>
        <v>6790.2044767275929</v>
      </c>
      <c r="E208" s="49">
        <f t="shared" si="22"/>
        <v>14372.352093453368</v>
      </c>
      <c r="F208" s="49">
        <f t="shared" si="23"/>
        <v>2034253.879800674</v>
      </c>
      <c r="G208" s="5"/>
    </row>
    <row r="209" spans="1:7" x14ac:dyDescent="0.25">
      <c r="A209" s="39">
        <f t="shared" ca="1" si="20"/>
        <v>52048</v>
      </c>
      <c r="B209">
        <f t="shared" si="21"/>
        <v>200</v>
      </c>
      <c r="C209" s="49">
        <f t="shared" si="18"/>
        <v>21162.556570180961</v>
      </c>
      <c r="D209" s="49">
        <f t="shared" si="19"/>
        <v>6838.0188332512171</v>
      </c>
      <c r="E209" s="49">
        <f t="shared" si="22"/>
        <v>14324.537736929744</v>
      </c>
      <c r="F209" s="49">
        <f t="shared" si="23"/>
        <v>2027415.8609674228</v>
      </c>
      <c r="G209" s="5"/>
    </row>
    <row r="210" spans="1:7" x14ac:dyDescent="0.25">
      <c r="A210" s="39">
        <f t="shared" ca="1" si="20"/>
        <v>52079</v>
      </c>
      <c r="B210">
        <f t="shared" si="21"/>
        <v>201</v>
      </c>
      <c r="C210" s="49">
        <f t="shared" si="18"/>
        <v>21162.556570180961</v>
      </c>
      <c r="D210" s="49">
        <f t="shared" si="19"/>
        <v>6886.1698825353596</v>
      </c>
      <c r="E210" s="49">
        <f t="shared" si="22"/>
        <v>14276.386687645601</v>
      </c>
      <c r="F210" s="49">
        <f t="shared" si="23"/>
        <v>2020529.6910848874</v>
      </c>
      <c r="G210" s="5"/>
    </row>
    <row r="211" spans="1:7" x14ac:dyDescent="0.25">
      <c r="A211" s="39">
        <f t="shared" ca="1" si="20"/>
        <v>52110</v>
      </c>
      <c r="B211">
        <f t="shared" si="21"/>
        <v>202</v>
      </c>
      <c r="C211" s="49">
        <f t="shared" si="18"/>
        <v>21162.556570180961</v>
      </c>
      <c r="D211" s="49">
        <f t="shared" si="19"/>
        <v>6934.6599954582143</v>
      </c>
      <c r="E211" s="49">
        <f t="shared" si="22"/>
        <v>14227.896574722747</v>
      </c>
      <c r="F211" s="49">
        <f t="shared" si="23"/>
        <v>2013595.031089429</v>
      </c>
      <c r="G211" s="5"/>
    </row>
    <row r="212" spans="1:7" x14ac:dyDescent="0.25">
      <c r="A212" s="39">
        <f t="shared" ca="1" si="20"/>
        <v>52140</v>
      </c>
      <c r="B212">
        <f t="shared" si="21"/>
        <v>203</v>
      </c>
      <c r="C212" s="49">
        <f t="shared" si="18"/>
        <v>21162.556570180961</v>
      </c>
      <c r="D212" s="49">
        <f t="shared" si="19"/>
        <v>6983.4915595928996</v>
      </c>
      <c r="E212" s="49">
        <f t="shared" si="22"/>
        <v>14179.065010588061</v>
      </c>
      <c r="F212" s="49">
        <f t="shared" si="23"/>
        <v>2006611.539529836</v>
      </c>
      <c r="G212" s="5"/>
    </row>
    <row r="213" spans="1:7" x14ac:dyDescent="0.25">
      <c r="A213" s="39">
        <f t="shared" ca="1" si="20"/>
        <v>52171</v>
      </c>
      <c r="B213">
        <f t="shared" si="21"/>
        <v>204</v>
      </c>
      <c r="C213" s="49">
        <f t="shared" si="18"/>
        <v>21162.556570180961</v>
      </c>
      <c r="D213" s="49">
        <f t="shared" si="19"/>
        <v>7032.6669793250348</v>
      </c>
      <c r="E213" s="49">
        <f t="shared" si="22"/>
        <v>14129.889590855926</v>
      </c>
      <c r="F213" s="49">
        <f t="shared" si="23"/>
        <v>1999578.872550511</v>
      </c>
      <c r="G213" s="5"/>
    </row>
    <row r="214" spans="1:7" x14ac:dyDescent="0.25">
      <c r="A214" s="39">
        <f t="shared" ca="1" si="20"/>
        <v>52201</v>
      </c>
      <c r="B214">
        <f t="shared" si="21"/>
        <v>205</v>
      </c>
      <c r="C214" s="49">
        <f t="shared" si="18"/>
        <v>21162.556570180961</v>
      </c>
      <c r="D214" s="49">
        <f t="shared" si="19"/>
        <v>7082.1886759711142</v>
      </c>
      <c r="E214" s="49">
        <f t="shared" si="22"/>
        <v>14080.367894209847</v>
      </c>
      <c r="F214" s="49">
        <f t="shared" si="23"/>
        <v>1992496.68387454</v>
      </c>
      <c r="G214" s="5"/>
    </row>
    <row r="215" spans="1:7" x14ac:dyDescent="0.25">
      <c r="A215" s="39">
        <f t="shared" ca="1" si="20"/>
        <v>52232</v>
      </c>
      <c r="B215">
        <f t="shared" si="21"/>
        <v>206</v>
      </c>
      <c r="C215" s="49">
        <f t="shared" si="18"/>
        <v>21162.556570180961</v>
      </c>
      <c r="D215" s="49">
        <f t="shared" si="19"/>
        <v>7132.0590878977437</v>
      </c>
      <c r="E215" s="49">
        <f t="shared" si="22"/>
        <v>14030.497482283217</v>
      </c>
      <c r="F215" s="49">
        <f t="shared" si="23"/>
        <v>1985364.6247866424</v>
      </c>
      <c r="G215" s="5"/>
    </row>
    <row r="216" spans="1:7" x14ac:dyDescent="0.25">
      <c r="A216" s="39">
        <f t="shared" ca="1" si="20"/>
        <v>52263</v>
      </c>
      <c r="B216">
        <f t="shared" si="21"/>
        <v>207</v>
      </c>
      <c r="C216" s="49">
        <f t="shared" si="18"/>
        <v>21162.556570180961</v>
      </c>
      <c r="D216" s="49">
        <f t="shared" si="19"/>
        <v>7182.2806706416886</v>
      </c>
      <c r="E216" s="49">
        <f t="shared" si="22"/>
        <v>13980.275899539272</v>
      </c>
      <c r="F216" s="49">
        <f t="shared" si="23"/>
        <v>1978182.3441160007</v>
      </c>
      <c r="G216" s="5"/>
    </row>
    <row r="217" spans="1:7" x14ac:dyDescent="0.25">
      <c r="A217" s="39">
        <f t="shared" ca="1" si="20"/>
        <v>52291</v>
      </c>
      <c r="B217">
        <f t="shared" si="21"/>
        <v>208</v>
      </c>
      <c r="C217" s="49">
        <f t="shared" si="18"/>
        <v>21162.556570180961</v>
      </c>
      <c r="D217" s="49">
        <f t="shared" si="19"/>
        <v>7232.8558970307913</v>
      </c>
      <c r="E217" s="49">
        <f t="shared" si="22"/>
        <v>13929.70067315017</v>
      </c>
      <c r="F217" s="49">
        <f t="shared" si="23"/>
        <v>1970949.4882189699</v>
      </c>
      <c r="G217" s="5"/>
    </row>
    <row r="218" spans="1:7" x14ac:dyDescent="0.25">
      <c r="A218" s="39">
        <f t="shared" ca="1" si="20"/>
        <v>52322</v>
      </c>
      <c r="B218">
        <f t="shared" si="21"/>
        <v>209</v>
      </c>
      <c r="C218" s="49">
        <f t="shared" si="18"/>
        <v>21162.556570180961</v>
      </c>
      <c r="D218" s="49">
        <f t="shared" si="19"/>
        <v>7283.7872573057157</v>
      </c>
      <c r="E218" s="49">
        <f t="shared" si="22"/>
        <v>13878.769312875245</v>
      </c>
      <c r="F218" s="49">
        <f t="shared" si="23"/>
        <v>1963665.7009616641</v>
      </c>
      <c r="G218" s="5"/>
    </row>
    <row r="219" spans="1:7" x14ac:dyDescent="0.25">
      <c r="A219" s="39">
        <f t="shared" ca="1" si="20"/>
        <v>52352</v>
      </c>
      <c r="B219">
        <f t="shared" si="21"/>
        <v>210</v>
      </c>
      <c r="C219" s="49">
        <f t="shared" si="18"/>
        <v>21162.556570180961</v>
      </c>
      <c r="D219" s="49">
        <f t="shared" si="19"/>
        <v>7335.0772592425783</v>
      </c>
      <c r="E219" s="49">
        <f t="shared" si="22"/>
        <v>13827.479310938383</v>
      </c>
      <c r="F219" s="49">
        <f t="shared" si="23"/>
        <v>1956330.6237024216</v>
      </c>
      <c r="G219" s="5"/>
    </row>
    <row r="220" spans="1:7" x14ac:dyDescent="0.25">
      <c r="A220" s="39">
        <f t="shared" ca="1" si="20"/>
        <v>52383</v>
      </c>
      <c r="B220">
        <f t="shared" si="21"/>
        <v>211</v>
      </c>
      <c r="C220" s="49">
        <f t="shared" si="18"/>
        <v>21162.556570180961</v>
      </c>
      <c r="D220" s="49">
        <f t="shared" si="19"/>
        <v>7386.7284282764103</v>
      </c>
      <c r="E220" s="49">
        <f t="shared" si="22"/>
        <v>13775.828141904551</v>
      </c>
      <c r="F220" s="49">
        <f t="shared" si="23"/>
        <v>1948943.8952741451</v>
      </c>
      <c r="G220" s="5"/>
    </row>
    <row r="221" spans="1:7" x14ac:dyDescent="0.25">
      <c r="A221" s="39">
        <f t="shared" ca="1" si="20"/>
        <v>52413</v>
      </c>
      <c r="B221">
        <f t="shared" si="21"/>
        <v>212</v>
      </c>
      <c r="C221" s="49">
        <f t="shared" si="18"/>
        <v>21162.556570180961</v>
      </c>
      <c r="D221" s="49">
        <f t="shared" si="19"/>
        <v>7438.7433076255256</v>
      </c>
      <c r="E221" s="49">
        <f t="shared" si="22"/>
        <v>13723.813262555435</v>
      </c>
      <c r="F221" s="49">
        <f t="shared" si="23"/>
        <v>1941505.1519665197</v>
      </c>
      <c r="G221" s="5"/>
    </row>
    <row r="222" spans="1:7" x14ac:dyDescent="0.25">
      <c r="A222" s="39">
        <f t="shared" ca="1" si="20"/>
        <v>52444</v>
      </c>
      <c r="B222">
        <f t="shared" si="21"/>
        <v>213</v>
      </c>
      <c r="C222" s="49">
        <f t="shared" si="18"/>
        <v>21162.556570180961</v>
      </c>
      <c r="D222" s="49">
        <f t="shared" si="19"/>
        <v>7491.1244584167198</v>
      </c>
      <c r="E222" s="49">
        <f t="shared" si="22"/>
        <v>13671.432111764241</v>
      </c>
      <c r="F222" s="49">
        <f t="shared" si="23"/>
        <v>1934014.0275081028</v>
      </c>
      <c r="G222" s="5"/>
    </row>
    <row r="223" spans="1:7" x14ac:dyDescent="0.25">
      <c r="A223" s="39">
        <f t="shared" ca="1" si="20"/>
        <v>52475</v>
      </c>
      <c r="B223">
        <f t="shared" si="21"/>
        <v>214</v>
      </c>
      <c r="C223" s="49">
        <f t="shared" si="18"/>
        <v>21162.556570180961</v>
      </c>
      <c r="D223" s="49">
        <f t="shared" si="19"/>
        <v>7543.8744598114063</v>
      </c>
      <c r="E223" s="49">
        <f t="shared" si="22"/>
        <v>13618.682110369555</v>
      </c>
      <c r="F223" s="49">
        <f t="shared" si="23"/>
        <v>1926470.1530482913</v>
      </c>
      <c r="G223" s="5"/>
    </row>
    <row r="224" spans="1:7" x14ac:dyDescent="0.25">
      <c r="A224" s="39">
        <f t="shared" ca="1" si="20"/>
        <v>52505</v>
      </c>
      <c r="B224">
        <f t="shared" si="21"/>
        <v>215</v>
      </c>
      <c r="C224" s="49">
        <f t="shared" si="18"/>
        <v>21162.556570180961</v>
      </c>
      <c r="D224" s="49">
        <f t="shared" si="19"/>
        <v>7596.9959091325782</v>
      </c>
      <c r="E224" s="49">
        <f t="shared" si="22"/>
        <v>13565.560661048383</v>
      </c>
      <c r="F224" s="49">
        <f t="shared" si="23"/>
        <v>1918873.1571391588</v>
      </c>
      <c r="G224" s="5"/>
    </row>
    <row r="225" spans="1:7" x14ac:dyDescent="0.25">
      <c r="A225" s="39">
        <f t="shared" ca="1" si="20"/>
        <v>52536</v>
      </c>
      <c r="B225">
        <f t="shared" si="21"/>
        <v>216</v>
      </c>
      <c r="C225" s="49">
        <f t="shared" si="18"/>
        <v>21162.556570180961</v>
      </c>
      <c r="D225" s="49">
        <f t="shared" si="19"/>
        <v>7650.4914219927196</v>
      </c>
      <c r="E225" s="49">
        <f t="shared" si="22"/>
        <v>13512.065148188241</v>
      </c>
      <c r="F225" s="49">
        <f t="shared" si="23"/>
        <v>1911222.6657171661</v>
      </c>
      <c r="G225" s="5"/>
    </row>
    <row r="226" spans="1:7" x14ac:dyDescent="0.25">
      <c r="A226" s="39">
        <f t="shared" ca="1" si="20"/>
        <v>52566</v>
      </c>
      <c r="B226">
        <f t="shared" si="21"/>
        <v>217</v>
      </c>
      <c r="C226" s="49">
        <f t="shared" si="18"/>
        <v>21162.556570180961</v>
      </c>
      <c r="D226" s="49">
        <f t="shared" si="19"/>
        <v>7704.3636324225845</v>
      </c>
      <c r="E226" s="49">
        <f t="shared" si="22"/>
        <v>13458.192937758377</v>
      </c>
      <c r="F226" s="49">
        <f t="shared" si="23"/>
        <v>1903518.3020847435</v>
      </c>
      <c r="G226" s="5"/>
    </row>
    <row r="227" spans="1:7" x14ac:dyDescent="0.25">
      <c r="A227" s="39">
        <f t="shared" ca="1" si="20"/>
        <v>52597</v>
      </c>
      <c r="B227">
        <f t="shared" si="21"/>
        <v>218</v>
      </c>
      <c r="C227" s="49">
        <f t="shared" si="18"/>
        <v>21162.556570180961</v>
      </c>
      <c r="D227" s="49">
        <f t="shared" si="19"/>
        <v>7758.6151930008946</v>
      </c>
      <c r="E227" s="49">
        <f t="shared" si="22"/>
        <v>13403.941377180066</v>
      </c>
      <c r="F227" s="49">
        <f t="shared" si="23"/>
        <v>1895759.6868917425</v>
      </c>
      <c r="G227" s="5"/>
    </row>
    <row r="228" spans="1:7" x14ac:dyDescent="0.25">
      <c r="A228" s="39">
        <f t="shared" ca="1" si="20"/>
        <v>52628</v>
      </c>
      <c r="B228">
        <f t="shared" si="21"/>
        <v>219</v>
      </c>
      <c r="C228" s="49">
        <f t="shared" si="18"/>
        <v>21162.556570180961</v>
      </c>
      <c r="D228" s="49">
        <f t="shared" si="19"/>
        <v>7813.2487749849424</v>
      </c>
      <c r="E228" s="49">
        <f t="shared" si="22"/>
        <v>13349.307795196019</v>
      </c>
      <c r="F228" s="49">
        <f t="shared" si="23"/>
        <v>1887946.4381167577</v>
      </c>
      <c r="G228" s="5"/>
    </row>
    <row r="229" spans="1:7" x14ac:dyDescent="0.25">
      <c r="A229" s="39">
        <f t="shared" ca="1" si="20"/>
        <v>52657</v>
      </c>
      <c r="B229">
        <f t="shared" si="21"/>
        <v>220</v>
      </c>
      <c r="C229" s="49">
        <f t="shared" si="18"/>
        <v>21162.556570180961</v>
      </c>
      <c r="D229" s="49">
        <f t="shared" si="19"/>
        <v>7868.2670684421282</v>
      </c>
      <c r="E229" s="49">
        <f t="shared" si="22"/>
        <v>13294.289501738833</v>
      </c>
      <c r="F229" s="49">
        <f t="shared" si="23"/>
        <v>1880078.1710483155</v>
      </c>
      <c r="G229" s="5"/>
    </row>
    <row r="230" spans="1:7" x14ac:dyDescent="0.25">
      <c r="A230" s="39">
        <f t="shared" ca="1" si="20"/>
        <v>52688</v>
      </c>
      <c r="B230">
        <f t="shared" si="21"/>
        <v>221</v>
      </c>
      <c r="C230" s="49">
        <f t="shared" si="18"/>
        <v>21162.556570180961</v>
      </c>
      <c r="D230" s="49">
        <f t="shared" si="19"/>
        <v>7923.6727823824076</v>
      </c>
      <c r="E230" s="49">
        <f t="shared" si="22"/>
        <v>13238.883787798553</v>
      </c>
      <c r="F230" s="49">
        <f t="shared" si="23"/>
        <v>1872154.498265933</v>
      </c>
      <c r="G230" s="5"/>
    </row>
    <row r="231" spans="1:7" x14ac:dyDescent="0.25">
      <c r="A231" s="39">
        <f t="shared" ca="1" si="20"/>
        <v>52718</v>
      </c>
      <c r="B231">
        <f t="shared" si="21"/>
        <v>222</v>
      </c>
      <c r="C231" s="49">
        <f t="shared" si="18"/>
        <v>21162.556570180961</v>
      </c>
      <c r="D231" s="49">
        <f t="shared" si="19"/>
        <v>7979.4686448916837</v>
      </c>
      <c r="E231" s="49">
        <f t="shared" si="22"/>
        <v>13183.087925289277</v>
      </c>
      <c r="F231" s="49">
        <f t="shared" si="23"/>
        <v>1864175.0296210414</v>
      </c>
      <c r="G231" s="5"/>
    </row>
    <row r="232" spans="1:7" x14ac:dyDescent="0.25">
      <c r="A232" s="39">
        <f t="shared" ca="1" si="20"/>
        <v>52749</v>
      </c>
      <c r="B232">
        <f t="shared" si="21"/>
        <v>223</v>
      </c>
      <c r="C232" s="49">
        <f t="shared" si="18"/>
        <v>21162.556570180961</v>
      </c>
      <c r="D232" s="49">
        <f t="shared" si="19"/>
        <v>8035.6574032661301</v>
      </c>
      <c r="E232" s="49">
        <f t="shared" si="22"/>
        <v>13126.899166914831</v>
      </c>
      <c r="F232" s="49">
        <f t="shared" si="23"/>
        <v>1856139.3722177753</v>
      </c>
      <c r="G232" s="5"/>
    </row>
    <row r="233" spans="1:7" x14ac:dyDescent="0.25">
      <c r="A233" s="39">
        <f t="shared" ca="1" si="20"/>
        <v>52779</v>
      </c>
      <c r="B233">
        <f t="shared" si="21"/>
        <v>224</v>
      </c>
      <c r="C233" s="49">
        <f t="shared" si="18"/>
        <v>21162.556570180961</v>
      </c>
      <c r="D233" s="49">
        <f t="shared" si="19"/>
        <v>8092.2418241474625</v>
      </c>
      <c r="E233" s="49">
        <f t="shared" si="22"/>
        <v>13070.314746033499</v>
      </c>
      <c r="F233" s="49">
        <f t="shared" si="23"/>
        <v>1848047.1303936278</v>
      </c>
      <c r="G233" s="5"/>
    </row>
    <row r="234" spans="1:7" x14ac:dyDescent="0.25">
      <c r="A234" s="39">
        <f t="shared" ca="1" si="20"/>
        <v>52810</v>
      </c>
      <c r="B234">
        <f t="shared" si="21"/>
        <v>225</v>
      </c>
      <c r="C234" s="49">
        <f t="shared" si="18"/>
        <v>21162.556570180961</v>
      </c>
      <c r="D234" s="49">
        <f t="shared" si="19"/>
        <v>8149.2246936591673</v>
      </c>
      <c r="E234" s="49">
        <f t="shared" si="22"/>
        <v>13013.331876521794</v>
      </c>
      <c r="F234" s="49">
        <f t="shared" si="23"/>
        <v>1839897.9056999686</v>
      </c>
      <c r="G234" s="5"/>
    </row>
    <row r="235" spans="1:7" x14ac:dyDescent="0.25">
      <c r="A235" s="39">
        <f t="shared" ca="1" si="20"/>
        <v>52841</v>
      </c>
      <c r="B235">
        <f t="shared" si="21"/>
        <v>226</v>
      </c>
      <c r="C235" s="49">
        <f t="shared" si="18"/>
        <v>21162.556570180961</v>
      </c>
      <c r="D235" s="49">
        <f t="shared" si="19"/>
        <v>8206.6088175436835</v>
      </c>
      <c r="E235" s="49">
        <f t="shared" si="22"/>
        <v>12955.947752637278</v>
      </c>
      <c r="F235" s="49">
        <f t="shared" si="23"/>
        <v>1831691.296882425</v>
      </c>
      <c r="G235" s="5"/>
    </row>
    <row r="236" spans="1:7" x14ac:dyDescent="0.25">
      <c r="A236" s="39">
        <f t="shared" ca="1" si="20"/>
        <v>52871</v>
      </c>
      <c r="B236">
        <f t="shared" si="21"/>
        <v>227</v>
      </c>
      <c r="C236" s="49">
        <f t="shared" si="18"/>
        <v>21162.556570180961</v>
      </c>
      <c r="D236" s="49">
        <f t="shared" si="19"/>
        <v>8264.3970213005541</v>
      </c>
      <c r="E236" s="49">
        <f t="shared" si="22"/>
        <v>12898.159548880407</v>
      </c>
      <c r="F236" s="49">
        <f t="shared" si="23"/>
        <v>1823426.8998611243</v>
      </c>
      <c r="G236" s="5"/>
    </row>
    <row r="237" spans="1:7" x14ac:dyDescent="0.25">
      <c r="A237" s="39">
        <f t="shared" ca="1" si="20"/>
        <v>52902</v>
      </c>
      <c r="B237">
        <f t="shared" si="21"/>
        <v>228</v>
      </c>
      <c r="C237" s="49">
        <f t="shared" si="18"/>
        <v>21162.556570180961</v>
      </c>
      <c r="D237" s="49">
        <f t="shared" si="19"/>
        <v>8322.5921503255449</v>
      </c>
      <c r="E237" s="49">
        <f t="shared" si="22"/>
        <v>12839.964419855416</v>
      </c>
      <c r="F237" s="49">
        <f t="shared" si="23"/>
        <v>1815104.3077107987</v>
      </c>
      <c r="G237" s="5"/>
    </row>
    <row r="238" spans="1:7" x14ac:dyDescent="0.25">
      <c r="A238" s="39">
        <f t="shared" ca="1" si="20"/>
        <v>52932</v>
      </c>
      <c r="B238">
        <f t="shared" si="21"/>
        <v>229</v>
      </c>
      <c r="C238" s="49">
        <f t="shared" si="18"/>
        <v>21162.556570180961</v>
      </c>
      <c r="D238" s="49">
        <f t="shared" si="19"/>
        <v>8381.1970700507554</v>
      </c>
      <c r="E238" s="49">
        <f t="shared" si="22"/>
        <v>12781.359500130206</v>
      </c>
      <c r="F238" s="49">
        <f t="shared" si="23"/>
        <v>1806723.1106407479</v>
      </c>
      <c r="G238" s="5"/>
    </row>
    <row r="239" spans="1:7" x14ac:dyDescent="0.25">
      <c r="A239" s="39">
        <f t="shared" ca="1" si="20"/>
        <v>52963</v>
      </c>
      <c r="B239">
        <f t="shared" si="21"/>
        <v>230</v>
      </c>
      <c r="C239" s="49">
        <f t="shared" si="18"/>
        <v>21162.556570180961</v>
      </c>
      <c r="D239" s="49">
        <f t="shared" si="19"/>
        <v>8440.2146660856961</v>
      </c>
      <c r="E239" s="49">
        <f t="shared" si="22"/>
        <v>12722.341904095265</v>
      </c>
      <c r="F239" s="49">
        <f t="shared" si="23"/>
        <v>1798282.8959746622</v>
      </c>
      <c r="G239" s="5"/>
    </row>
    <row r="240" spans="1:7" x14ac:dyDescent="0.25">
      <c r="A240" s="39">
        <f t="shared" ca="1" si="20"/>
        <v>52994</v>
      </c>
      <c r="B240">
        <f t="shared" si="21"/>
        <v>231</v>
      </c>
      <c r="C240" s="49">
        <f t="shared" si="18"/>
        <v>21162.556570180961</v>
      </c>
      <c r="D240" s="49">
        <f t="shared" si="19"/>
        <v>8499.6478443593842</v>
      </c>
      <c r="E240" s="49">
        <f t="shared" si="22"/>
        <v>12662.908725821577</v>
      </c>
      <c r="F240" s="49">
        <f t="shared" si="23"/>
        <v>1789783.2481303029</v>
      </c>
      <c r="G240" s="5"/>
    </row>
    <row r="241" spans="1:7" x14ac:dyDescent="0.25">
      <c r="A241" s="39">
        <f t="shared" ca="1" si="20"/>
        <v>53022</v>
      </c>
      <c r="B241">
        <f t="shared" si="21"/>
        <v>232</v>
      </c>
      <c r="C241" s="49">
        <f t="shared" si="18"/>
        <v>21162.556570180961</v>
      </c>
      <c r="D241" s="49">
        <f t="shared" si="19"/>
        <v>8559.4995312634128</v>
      </c>
      <c r="E241" s="49">
        <f t="shared" si="22"/>
        <v>12603.057038917548</v>
      </c>
      <c r="F241" s="49">
        <f t="shared" si="23"/>
        <v>1781223.7485990394</v>
      </c>
      <c r="G241" s="5"/>
    </row>
    <row r="242" spans="1:7" x14ac:dyDescent="0.25">
      <c r="A242" s="39">
        <f t="shared" ca="1" si="20"/>
        <v>53053</v>
      </c>
      <c r="B242">
        <f t="shared" si="21"/>
        <v>233</v>
      </c>
      <c r="C242" s="49">
        <f t="shared" si="18"/>
        <v>21162.556570180961</v>
      </c>
      <c r="D242" s="49">
        <f t="shared" si="19"/>
        <v>8619.7726737960602</v>
      </c>
      <c r="E242" s="49">
        <f t="shared" si="22"/>
        <v>12542.783896384901</v>
      </c>
      <c r="F242" s="49">
        <f t="shared" si="23"/>
        <v>1772603.9759252432</v>
      </c>
      <c r="G242" s="5"/>
    </row>
    <row r="243" spans="1:7" x14ac:dyDescent="0.25">
      <c r="A243" s="39">
        <f t="shared" ca="1" si="20"/>
        <v>53083</v>
      </c>
      <c r="B243">
        <f t="shared" si="21"/>
        <v>234</v>
      </c>
      <c r="C243" s="49">
        <f t="shared" si="18"/>
        <v>21162.556570180961</v>
      </c>
      <c r="D243" s="49">
        <f t="shared" si="19"/>
        <v>8680.4702397073743</v>
      </c>
      <c r="E243" s="49">
        <f t="shared" si="22"/>
        <v>12482.086330473587</v>
      </c>
      <c r="F243" s="49">
        <f t="shared" si="23"/>
        <v>1763923.505685536</v>
      </c>
      <c r="G243" s="5"/>
    </row>
    <row r="244" spans="1:7" x14ac:dyDescent="0.25">
      <c r="A244" s="39">
        <f t="shared" ca="1" si="20"/>
        <v>53114</v>
      </c>
      <c r="B244">
        <f t="shared" si="21"/>
        <v>235</v>
      </c>
      <c r="C244" s="49">
        <f t="shared" si="18"/>
        <v>21162.556570180961</v>
      </c>
      <c r="D244" s="49">
        <f t="shared" si="19"/>
        <v>8741.5952176453138</v>
      </c>
      <c r="E244" s="49">
        <f t="shared" si="22"/>
        <v>12420.961352535647</v>
      </c>
      <c r="F244" s="49">
        <f t="shared" si="23"/>
        <v>1755181.9104678906</v>
      </c>
      <c r="G244" s="5"/>
    </row>
    <row r="245" spans="1:7" x14ac:dyDescent="0.25">
      <c r="A245" s="39">
        <f t="shared" ca="1" si="20"/>
        <v>53144</v>
      </c>
      <c r="B245">
        <f t="shared" si="21"/>
        <v>236</v>
      </c>
      <c r="C245" s="49">
        <f t="shared" si="18"/>
        <v>21162.556570180961</v>
      </c>
      <c r="D245" s="49">
        <f t="shared" si="19"/>
        <v>8803.1506173028993</v>
      </c>
      <c r="E245" s="49">
        <f t="shared" si="22"/>
        <v>12359.405952878062</v>
      </c>
      <c r="F245" s="49">
        <f t="shared" si="23"/>
        <v>1746378.7598505877</v>
      </c>
      <c r="G245" s="5"/>
    </row>
    <row r="246" spans="1:7" x14ac:dyDescent="0.25">
      <c r="A246" s="39">
        <f t="shared" ca="1" si="20"/>
        <v>53175</v>
      </c>
      <c r="B246">
        <f t="shared" si="21"/>
        <v>237</v>
      </c>
      <c r="C246" s="49">
        <f t="shared" si="18"/>
        <v>21162.556570180961</v>
      </c>
      <c r="D246" s="49">
        <f t="shared" si="19"/>
        <v>8865.1394695664076</v>
      </c>
      <c r="E246" s="49">
        <f t="shared" si="22"/>
        <v>12297.417100614553</v>
      </c>
      <c r="F246" s="49">
        <f t="shared" si="23"/>
        <v>1737513.6203810212</v>
      </c>
      <c r="G246" s="5"/>
    </row>
    <row r="247" spans="1:7" x14ac:dyDescent="0.25">
      <c r="A247" s="39">
        <f t="shared" ca="1" si="20"/>
        <v>53206</v>
      </c>
      <c r="B247">
        <f t="shared" si="21"/>
        <v>238</v>
      </c>
      <c r="C247" s="49">
        <f t="shared" si="18"/>
        <v>21162.556570180961</v>
      </c>
      <c r="D247" s="49">
        <f t="shared" si="19"/>
        <v>8927.5648266646058</v>
      </c>
      <c r="E247" s="49">
        <f t="shared" si="22"/>
        <v>12234.991743516355</v>
      </c>
      <c r="F247" s="49">
        <f t="shared" si="23"/>
        <v>1728586.0555543567</v>
      </c>
      <c r="G247" s="5"/>
    </row>
    <row r="248" spans="1:7" x14ac:dyDescent="0.25">
      <c r="A248" s="39">
        <f t="shared" ca="1" si="20"/>
        <v>53236</v>
      </c>
      <c r="B248">
        <f t="shared" si="21"/>
        <v>239</v>
      </c>
      <c r="C248" s="49">
        <f t="shared" si="18"/>
        <v>21162.556570180961</v>
      </c>
      <c r="D248" s="49">
        <f t="shared" si="19"/>
        <v>8990.4297623190341</v>
      </c>
      <c r="E248" s="49">
        <f t="shared" si="22"/>
        <v>12172.126807861927</v>
      </c>
      <c r="F248" s="49">
        <f t="shared" si="23"/>
        <v>1719595.6257920377</v>
      </c>
      <c r="G248" s="5"/>
    </row>
    <row r="249" spans="1:7" x14ac:dyDescent="0.25">
      <c r="A249" s="39">
        <f t="shared" ca="1" si="20"/>
        <v>53267</v>
      </c>
      <c r="B249">
        <f t="shared" si="21"/>
        <v>240</v>
      </c>
      <c r="C249" s="49">
        <f t="shared" si="18"/>
        <v>21162.556570180961</v>
      </c>
      <c r="D249" s="49">
        <f t="shared" si="19"/>
        <v>9053.737371895364</v>
      </c>
      <c r="E249" s="49">
        <f t="shared" si="22"/>
        <v>12108.819198285597</v>
      </c>
      <c r="F249" s="49">
        <f t="shared" si="23"/>
        <v>1710541.8884201422</v>
      </c>
      <c r="G249" s="5"/>
    </row>
    <row r="250" spans="1:7" x14ac:dyDescent="0.25">
      <c r="A250" s="39">
        <f t="shared" ca="1" si="20"/>
        <v>53297</v>
      </c>
      <c r="B250">
        <f t="shared" si="21"/>
        <v>241</v>
      </c>
      <c r="C250" s="49">
        <f t="shared" si="18"/>
        <v>21162.556570180961</v>
      </c>
      <c r="D250" s="49">
        <f t="shared" si="19"/>
        <v>9117.490772555795</v>
      </c>
      <c r="E250" s="49">
        <f t="shared" si="22"/>
        <v>12045.065797625166</v>
      </c>
      <c r="F250" s="49">
        <f t="shared" si="23"/>
        <v>1701424.3976475864</v>
      </c>
      <c r="G250" s="5"/>
    </row>
    <row r="251" spans="1:7" x14ac:dyDescent="0.25">
      <c r="A251" s="39">
        <f t="shared" ca="1" si="20"/>
        <v>53328</v>
      </c>
      <c r="B251">
        <f t="shared" si="21"/>
        <v>242</v>
      </c>
      <c r="C251" s="49">
        <f t="shared" si="18"/>
        <v>21162.556570180961</v>
      </c>
      <c r="D251" s="49">
        <f t="shared" si="19"/>
        <v>9181.6931034125409</v>
      </c>
      <c r="E251" s="49">
        <f t="shared" si="22"/>
        <v>11980.86346676842</v>
      </c>
      <c r="F251" s="49">
        <f t="shared" si="23"/>
        <v>1692242.7045441738</v>
      </c>
      <c r="G251" s="5"/>
    </row>
    <row r="252" spans="1:7" x14ac:dyDescent="0.25">
      <c r="A252" s="39">
        <f t="shared" ca="1" si="20"/>
        <v>53359</v>
      </c>
      <c r="B252">
        <f t="shared" si="21"/>
        <v>243</v>
      </c>
      <c r="C252" s="49">
        <f t="shared" si="18"/>
        <v>21162.556570180961</v>
      </c>
      <c r="D252" s="49">
        <f t="shared" si="19"/>
        <v>9246.3475256824058</v>
      </c>
      <c r="E252" s="49">
        <f t="shared" si="22"/>
        <v>11916.209044498555</v>
      </c>
      <c r="F252" s="49">
        <f t="shared" si="23"/>
        <v>1682996.3570184915</v>
      </c>
      <c r="G252" s="5"/>
    </row>
    <row r="253" spans="1:7" x14ac:dyDescent="0.25">
      <c r="A253" s="39">
        <f t="shared" ca="1" si="20"/>
        <v>53387</v>
      </c>
      <c r="B253">
        <f t="shared" si="21"/>
        <v>244</v>
      </c>
      <c r="C253" s="49">
        <f t="shared" si="18"/>
        <v>21162.556570180961</v>
      </c>
      <c r="D253" s="49">
        <f t="shared" si="19"/>
        <v>9311.4572228424186</v>
      </c>
      <c r="E253" s="49">
        <f t="shared" si="22"/>
        <v>11851.099347338542</v>
      </c>
      <c r="F253" s="49">
        <f t="shared" si="23"/>
        <v>1673684.8997956491</v>
      </c>
      <c r="G253" s="5"/>
    </row>
    <row r="254" spans="1:7" x14ac:dyDescent="0.25">
      <c r="A254" s="39">
        <f t="shared" ca="1" si="20"/>
        <v>53418</v>
      </c>
      <c r="B254">
        <f t="shared" si="21"/>
        <v>245</v>
      </c>
      <c r="C254" s="49">
        <f t="shared" si="18"/>
        <v>21162.556570180961</v>
      </c>
      <c r="D254" s="49">
        <f t="shared" si="19"/>
        <v>9377.0254007866006</v>
      </c>
      <c r="E254" s="49">
        <f t="shared" si="22"/>
        <v>11785.53116939436</v>
      </c>
      <c r="F254" s="49">
        <f t="shared" si="23"/>
        <v>1664307.8743948624</v>
      </c>
      <c r="G254" s="5"/>
    </row>
    <row r="255" spans="1:7" x14ac:dyDescent="0.25">
      <c r="A255" s="39">
        <f t="shared" ca="1" si="20"/>
        <v>53448</v>
      </c>
      <c r="B255">
        <f t="shared" si="21"/>
        <v>246</v>
      </c>
      <c r="C255" s="49">
        <f t="shared" si="18"/>
        <v>21162.556570180961</v>
      </c>
      <c r="D255" s="49">
        <f t="shared" si="19"/>
        <v>9443.0552879838069</v>
      </c>
      <c r="E255" s="49">
        <f t="shared" si="22"/>
        <v>11719.501282197154</v>
      </c>
      <c r="F255" s="49">
        <f t="shared" si="23"/>
        <v>1654864.8191068787</v>
      </c>
      <c r="G255" s="5"/>
    </row>
    <row r="256" spans="1:7" x14ac:dyDescent="0.25">
      <c r="A256" s="39">
        <f t="shared" ca="1" si="20"/>
        <v>53479</v>
      </c>
      <c r="B256">
        <f t="shared" si="21"/>
        <v>247</v>
      </c>
      <c r="C256" s="49">
        <f t="shared" si="18"/>
        <v>21162.556570180961</v>
      </c>
      <c r="D256" s="49">
        <f t="shared" si="19"/>
        <v>9509.5501356366913</v>
      </c>
      <c r="E256" s="49">
        <f t="shared" si="22"/>
        <v>11653.00643454427</v>
      </c>
      <c r="F256" s="49">
        <f t="shared" si="23"/>
        <v>1645355.268971242</v>
      </c>
      <c r="G256" s="5"/>
    </row>
    <row r="257" spans="1:7" x14ac:dyDescent="0.25">
      <c r="A257" s="39">
        <f t="shared" ca="1" si="20"/>
        <v>53509</v>
      </c>
      <c r="B257">
        <f t="shared" si="21"/>
        <v>248</v>
      </c>
      <c r="C257" s="49">
        <f t="shared" si="18"/>
        <v>21162.556570180961</v>
      </c>
      <c r="D257" s="49">
        <f t="shared" si="19"/>
        <v>9576.5132178418007</v>
      </c>
      <c r="E257" s="49">
        <f t="shared" si="22"/>
        <v>11586.04335233916</v>
      </c>
      <c r="F257" s="49">
        <f t="shared" si="23"/>
        <v>1635778.7557534003</v>
      </c>
      <c r="G257" s="5"/>
    </row>
    <row r="258" spans="1:7" x14ac:dyDescent="0.25">
      <c r="A258" s="39">
        <f t="shared" ca="1" si="20"/>
        <v>53540</v>
      </c>
      <c r="B258">
        <f t="shared" si="21"/>
        <v>249</v>
      </c>
      <c r="C258" s="49">
        <f t="shared" si="18"/>
        <v>21162.556570180961</v>
      </c>
      <c r="D258" s="49">
        <f t="shared" si="19"/>
        <v>9643.9478317507692</v>
      </c>
      <c r="E258" s="49">
        <f t="shared" si="22"/>
        <v>11518.608738430192</v>
      </c>
      <c r="F258" s="49">
        <f t="shared" si="23"/>
        <v>1626134.8079216494</v>
      </c>
      <c r="G258" s="5"/>
    </row>
    <row r="259" spans="1:7" x14ac:dyDescent="0.25">
      <c r="A259" s="39">
        <f t="shared" ca="1" si="20"/>
        <v>53571</v>
      </c>
      <c r="B259">
        <f t="shared" si="21"/>
        <v>250</v>
      </c>
      <c r="C259" s="49">
        <f t="shared" si="18"/>
        <v>21162.556570180961</v>
      </c>
      <c r="D259" s="49">
        <f t="shared" si="19"/>
        <v>9711.8572977326821</v>
      </c>
      <c r="E259" s="49">
        <f t="shared" si="22"/>
        <v>11450.699272448279</v>
      </c>
      <c r="F259" s="49">
        <f t="shared" si="23"/>
        <v>1616422.9506239167</v>
      </c>
      <c r="G259" s="5"/>
    </row>
    <row r="260" spans="1:7" x14ac:dyDescent="0.25">
      <c r="A260" s="39">
        <f t="shared" ca="1" si="20"/>
        <v>53601</v>
      </c>
      <c r="B260">
        <f t="shared" si="21"/>
        <v>251</v>
      </c>
      <c r="C260" s="49">
        <f t="shared" si="18"/>
        <v>21162.556570180961</v>
      </c>
      <c r="D260" s="49">
        <f t="shared" si="19"/>
        <v>9780.2449595375492</v>
      </c>
      <c r="E260" s="49">
        <f t="shared" si="22"/>
        <v>11382.311610643412</v>
      </c>
      <c r="F260" s="49">
        <f t="shared" si="23"/>
        <v>1606642.7056643791</v>
      </c>
      <c r="G260" s="5"/>
    </row>
    <row r="261" spans="1:7" x14ac:dyDescent="0.25">
      <c r="A261" s="39">
        <f t="shared" ca="1" si="20"/>
        <v>53632</v>
      </c>
      <c r="B261">
        <f t="shared" si="21"/>
        <v>252</v>
      </c>
      <c r="C261" s="49">
        <f t="shared" si="18"/>
        <v>21162.556570180961</v>
      </c>
      <c r="D261" s="49">
        <f t="shared" si="19"/>
        <v>9849.1141844609592</v>
      </c>
      <c r="E261" s="49">
        <f t="shared" si="22"/>
        <v>11313.442385720002</v>
      </c>
      <c r="F261" s="49">
        <f t="shared" si="23"/>
        <v>1596793.591479918</v>
      </c>
      <c r="G261" s="5"/>
    </row>
    <row r="262" spans="1:7" x14ac:dyDescent="0.25">
      <c r="A262" s="39">
        <f t="shared" ca="1" si="20"/>
        <v>53662</v>
      </c>
      <c r="B262">
        <f t="shared" si="21"/>
        <v>253</v>
      </c>
      <c r="C262" s="49">
        <f t="shared" si="18"/>
        <v>21162.556570180961</v>
      </c>
      <c r="D262" s="49">
        <f t="shared" si="19"/>
        <v>9918.4683635098736</v>
      </c>
      <c r="E262" s="49">
        <f t="shared" si="22"/>
        <v>11244.088206671087</v>
      </c>
      <c r="F262" s="49">
        <f t="shared" si="23"/>
        <v>1586875.123116408</v>
      </c>
      <c r="G262" s="5"/>
    </row>
    <row r="263" spans="1:7" x14ac:dyDescent="0.25">
      <c r="A263" s="39">
        <f t="shared" ca="1" si="20"/>
        <v>53693</v>
      </c>
      <c r="B263">
        <f t="shared" si="21"/>
        <v>254</v>
      </c>
      <c r="C263" s="49">
        <f t="shared" si="18"/>
        <v>21162.556570180961</v>
      </c>
      <c r="D263" s="49">
        <f t="shared" si="19"/>
        <v>9988.3109115695897</v>
      </c>
      <c r="E263" s="49">
        <f t="shared" si="22"/>
        <v>11174.245658611371</v>
      </c>
      <c r="F263" s="49">
        <f t="shared" si="23"/>
        <v>1576886.8122048385</v>
      </c>
      <c r="G263" s="5"/>
    </row>
    <row r="264" spans="1:7" x14ac:dyDescent="0.25">
      <c r="A264" s="39">
        <f t="shared" ca="1" si="20"/>
        <v>53724</v>
      </c>
      <c r="B264">
        <f t="shared" si="21"/>
        <v>255</v>
      </c>
      <c r="C264" s="49">
        <f t="shared" si="18"/>
        <v>21162.556570180961</v>
      </c>
      <c r="D264" s="49">
        <f t="shared" si="19"/>
        <v>10058.645267571892</v>
      </c>
      <c r="E264" s="49">
        <f t="shared" si="22"/>
        <v>11103.911302609069</v>
      </c>
      <c r="F264" s="49">
        <f t="shared" si="23"/>
        <v>1566828.1669372667</v>
      </c>
      <c r="G264" s="5"/>
    </row>
    <row r="265" spans="1:7" x14ac:dyDescent="0.25">
      <c r="A265" s="39">
        <f t="shared" ca="1" si="20"/>
        <v>53752</v>
      </c>
      <c r="B265">
        <f t="shared" si="21"/>
        <v>256</v>
      </c>
      <c r="C265" s="49">
        <f t="shared" si="18"/>
        <v>21162.556570180961</v>
      </c>
      <c r="D265" s="49">
        <f t="shared" si="19"/>
        <v>10129.474894664376</v>
      </c>
      <c r="E265" s="49">
        <f t="shared" si="22"/>
        <v>11033.081675516585</v>
      </c>
      <c r="F265" s="49">
        <f t="shared" si="23"/>
        <v>1556698.6920426022</v>
      </c>
      <c r="G265" s="5"/>
    </row>
    <row r="266" spans="1:7" x14ac:dyDescent="0.25">
      <c r="A266" s="39">
        <f t="shared" ca="1" si="20"/>
        <v>53783</v>
      </c>
      <c r="B266">
        <f t="shared" si="21"/>
        <v>257</v>
      </c>
      <c r="C266" s="49">
        <f t="shared" si="18"/>
        <v>21162.556570180961</v>
      </c>
      <c r="D266" s="49">
        <f t="shared" si="19"/>
        <v>10200.803280380971</v>
      </c>
      <c r="E266" s="49">
        <f t="shared" si="22"/>
        <v>10961.75328979999</v>
      </c>
      <c r="F266" s="49">
        <f t="shared" si="23"/>
        <v>1546497.8887622212</v>
      </c>
      <c r="G266" s="5"/>
    </row>
    <row r="267" spans="1:7" x14ac:dyDescent="0.25">
      <c r="A267" s="39">
        <f t="shared" ca="1" si="20"/>
        <v>53813</v>
      </c>
      <c r="B267">
        <f t="shared" si="21"/>
        <v>258</v>
      </c>
      <c r="C267" s="49">
        <f t="shared" ref="C267:C330" si="24">-PMT($C$4/12,$C$5,$C$3,0)</f>
        <v>21162.556570180961</v>
      </c>
      <c r="D267" s="49">
        <f t="shared" ref="D267:D330" si="25">C267-E267</f>
        <v>10272.633936813654</v>
      </c>
      <c r="E267" s="49">
        <f t="shared" si="22"/>
        <v>10889.922633367307</v>
      </c>
      <c r="F267" s="49">
        <f t="shared" si="23"/>
        <v>1536225.2548254076</v>
      </c>
      <c r="G267" s="5"/>
    </row>
    <row r="268" spans="1:7" x14ac:dyDescent="0.25">
      <c r="A268" s="39">
        <f t="shared" ref="A268:A331" ca="1" si="26">DATE(YEAR(A267),MONTH(A267)+1,1)</f>
        <v>53844</v>
      </c>
      <c r="B268">
        <f t="shared" ref="B268:B331" si="27">B267+1</f>
        <v>259</v>
      </c>
      <c r="C268" s="49">
        <f t="shared" si="24"/>
        <v>21162.556570180961</v>
      </c>
      <c r="D268" s="49">
        <f t="shared" si="25"/>
        <v>10344.970400785383</v>
      </c>
      <c r="E268" s="49">
        <f t="shared" ref="E268:E331" si="28">($C$4/12)*F267</f>
        <v>10817.586169395578</v>
      </c>
      <c r="F268" s="49">
        <f t="shared" si="23"/>
        <v>1525880.2844246223</v>
      </c>
      <c r="G268" s="5"/>
    </row>
    <row r="269" spans="1:7" x14ac:dyDescent="0.25">
      <c r="A269" s="39">
        <f t="shared" ca="1" si="26"/>
        <v>53874</v>
      </c>
      <c r="B269">
        <f t="shared" si="27"/>
        <v>260</v>
      </c>
      <c r="C269" s="49">
        <f t="shared" si="24"/>
        <v>21162.556570180961</v>
      </c>
      <c r="D269" s="49">
        <f t="shared" si="25"/>
        <v>10417.816234024247</v>
      </c>
      <c r="E269" s="49">
        <f t="shared" si="28"/>
        <v>10744.740336156714</v>
      </c>
      <c r="F269" s="49">
        <f t="shared" si="23"/>
        <v>1515462.4681905981</v>
      </c>
      <c r="G269" s="5"/>
    </row>
    <row r="270" spans="1:7" x14ac:dyDescent="0.25">
      <c r="A270" s="39">
        <f t="shared" ca="1" si="26"/>
        <v>53905</v>
      </c>
      <c r="B270">
        <f t="shared" si="27"/>
        <v>261</v>
      </c>
      <c r="C270" s="49">
        <f t="shared" si="24"/>
        <v>21162.556570180961</v>
      </c>
      <c r="D270" s="49">
        <f t="shared" si="25"/>
        <v>10491.175023338834</v>
      </c>
      <c r="E270" s="49">
        <f t="shared" si="28"/>
        <v>10671.381546842127</v>
      </c>
      <c r="F270" s="49">
        <f t="shared" ref="F270:F333" si="29">F269-D270</f>
        <v>1504971.2931672593</v>
      </c>
      <c r="G270" s="5"/>
    </row>
    <row r="271" spans="1:7" x14ac:dyDescent="0.25">
      <c r="A271" s="39">
        <f t="shared" ca="1" si="26"/>
        <v>53936</v>
      </c>
      <c r="B271">
        <f t="shared" si="27"/>
        <v>262</v>
      </c>
      <c r="C271" s="49">
        <f t="shared" si="24"/>
        <v>21162.556570180961</v>
      </c>
      <c r="D271" s="49">
        <f t="shared" si="25"/>
        <v>10565.050380794844</v>
      </c>
      <c r="E271" s="49">
        <f t="shared" si="28"/>
        <v>10597.506189386117</v>
      </c>
      <c r="F271" s="49">
        <f t="shared" si="29"/>
        <v>1494406.2427864645</v>
      </c>
      <c r="G271" s="5"/>
    </row>
    <row r="272" spans="1:7" x14ac:dyDescent="0.25">
      <c r="A272" s="39">
        <f t="shared" ca="1" si="26"/>
        <v>53966</v>
      </c>
      <c r="B272">
        <f t="shared" si="27"/>
        <v>263</v>
      </c>
      <c r="C272" s="49">
        <f t="shared" si="24"/>
        <v>21162.556570180961</v>
      </c>
      <c r="D272" s="49">
        <f t="shared" si="25"/>
        <v>10639.445943892941</v>
      </c>
      <c r="E272" s="49">
        <f t="shared" si="28"/>
        <v>10523.11062628802</v>
      </c>
      <c r="F272" s="49">
        <f t="shared" si="29"/>
        <v>1483766.7968425716</v>
      </c>
      <c r="G272" s="5"/>
    </row>
    <row r="273" spans="1:7" x14ac:dyDescent="0.25">
      <c r="A273" s="39">
        <f t="shared" ca="1" si="26"/>
        <v>53997</v>
      </c>
      <c r="B273">
        <f t="shared" si="27"/>
        <v>264</v>
      </c>
      <c r="C273" s="49">
        <f t="shared" si="24"/>
        <v>21162.556570180961</v>
      </c>
      <c r="D273" s="49">
        <f t="shared" si="25"/>
        <v>10714.365375747855</v>
      </c>
      <c r="E273" s="49">
        <f t="shared" si="28"/>
        <v>10448.191194433106</v>
      </c>
      <c r="F273" s="49">
        <f t="shared" si="29"/>
        <v>1473052.4314668237</v>
      </c>
      <c r="G273" s="5"/>
    </row>
    <row r="274" spans="1:7" x14ac:dyDescent="0.25">
      <c r="A274" s="39">
        <f t="shared" ca="1" si="26"/>
        <v>54027</v>
      </c>
      <c r="B274">
        <f t="shared" si="27"/>
        <v>265</v>
      </c>
      <c r="C274" s="49">
        <f t="shared" si="24"/>
        <v>21162.556570180961</v>
      </c>
      <c r="D274" s="49">
        <f t="shared" si="25"/>
        <v>10789.812365268746</v>
      </c>
      <c r="E274" s="49">
        <f t="shared" si="28"/>
        <v>10372.744204912215</v>
      </c>
      <c r="F274" s="49">
        <f t="shared" si="29"/>
        <v>1462262.6191015549</v>
      </c>
      <c r="G274" s="5"/>
    </row>
    <row r="275" spans="1:7" x14ac:dyDescent="0.25">
      <c r="A275" s="39">
        <f t="shared" ca="1" si="26"/>
        <v>54058</v>
      </c>
      <c r="B275">
        <f t="shared" si="27"/>
        <v>266</v>
      </c>
      <c r="C275" s="49">
        <f t="shared" si="24"/>
        <v>21162.556570180961</v>
      </c>
      <c r="D275" s="49">
        <f t="shared" si="25"/>
        <v>10865.790627340846</v>
      </c>
      <c r="E275" s="49">
        <f t="shared" si="28"/>
        <v>10296.765942840115</v>
      </c>
      <c r="F275" s="49">
        <f t="shared" si="29"/>
        <v>1451396.8284742141</v>
      </c>
      <c r="G275" s="5"/>
    </row>
    <row r="276" spans="1:7" x14ac:dyDescent="0.25">
      <c r="A276" s="39">
        <f t="shared" ca="1" si="26"/>
        <v>54089</v>
      </c>
      <c r="B276">
        <f t="shared" si="27"/>
        <v>267</v>
      </c>
      <c r="C276" s="49">
        <f t="shared" si="24"/>
        <v>21162.556570180961</v>
      </c>
      <c r="D276" s="49">
        <f t="shared" si="25"/>
        <v>10942.303903008371</v>
      </c>
      <c r="E276" s="49">
        <f t="shared" si="28"/>
        <v>10220.25266717259</v>
      </c>
      <c r="F276" s="49">
        <f t="shared" si="29"/>
        <v>1440454.5245712057</v>
      </c>
      <c r="G276" s="5"/>
    </row>
    <row r="277" spans="1:7" x14ac:dyDescent="0.25">
      <c r="A277" s="39">
        <f t="shared" ca="1" si="26"/>
        <v>54118</v>
      </c>
      <c r="B277">
        <f t="shared" si="27"/>
        <v>268</v>
      </c>
      <c r="C277" s="49">
        <f t="shared" si="24"/>
        <v>21162.556570180961</v>
      </c>
      <c r="D277" s="49">
        <f t="shared" si="25"/>
        <v>11019.355959658722</v>
      </c>
      <c r="E277" s="49">
        <f t="shared" si="28"/>
        <v>10143.200610522239</v>
      </c>
      <c r="F277" s="49">
        <f t="shared" si="29"/>
        <v>1429435.168611547</v>
      </c>
      <c r="G277" s="5"/>
    </row>
    <row r="278" spans="1:7" x14ac:dyDescent="0.25">
      <c r="A278" s="39">
        <f t="shared" ca="1" si="26"/>
        <v>54149</v>
      </c>
      <c r="B278">
        <f t="shared" si="27"/>
        <v>269</v>
      </c>
      <c r="C278" s="49">
        <f t="shared" si="24"/>
        <v>21162.556570180961</v>
      </c>
      <c r="D278" s="49">
        <f t="shared" si="25"/>
        <v>11096.950591207986</v>
      </c>
      <c r="E278" s="49">
        <f t="shared" si="28"/>
        <v>10065.605978972975</v>
      </c>
      <c r="F278" s="49">
        <f t="shared" si="29"/>
        <v>1418338.218020339</v>
      </c>
      <c r="G278" s="5"/>
    </row>
    <row r="279" spans="1:7" x14ac:dyDescent="0.25">
      <c r="A279" s="39">
        <f t="shared" ca="1" si="26"/>
        <v>54179</v>
      </c>
      <c r="B279">
        <f t="shared" si="27"/>
        <v>270</v>
      </c>
      <c r="C279" s="49">
        <f t="shared" si="24"/>
        <v>21162.556570180961</v>
      </c>
      <c r="D279" s="49">
        <f t="shared" si="25"/>
        <v>11175.091618287741</v>
      </c>
      <c r="E279" s="49">
        <f t="shared" si="28"/>
        <v>9987.4649518932201</v>
      </c>
      <c r="F279" s="49">
        <f t="shared" si="29"/>
        <v>1407163.1264020512</v>
      </c>
      <c r="G279" s="5"/>
    </row>
    <row r="280" spans="1:7" x14ac:dyDescent="0.25">
      <c r="A280" s="39">
        <f t="shared" ca="1" si="26"/>
        <v>54210</v>
      </c>
      <c r="B280">
        <f t="shared" si="27"/>
        <v>271</v>
      </c>
      <c r="C280" s="49">
        <f t="shared" si="24"/>
        <v>21162.556570180961</v>
      </c>
      <c r="D280" s="49">
        <f t="shared" si="25"/>
        <v>11253.782888433185</v>
      </c>
      <c r="E280" s="49">
        <f t="shared" si="28"/>
        <v>9908.7736817477762</v>
      </c>
      <c r="F280" s="49">
        <f t="shared" si="29"/>
        <v>1395909.343513618</v>
      </c>
      <c r="G280" s="5"/>
    </row>
    <row r="281" spans="1:7" x14ac:dyDescent="0.25">
      <c r="A281" s="39">
        <f t="shared" ca="1" si="26"/>
        <v>54240</v>
      </c>
      <c r="B281">
        <f t="shared" si="27"/>
        <v>272</v>
      </c>
      <c r="C281" s="49">
        <f t="shared" si="24"/>
        <v>21162.556570180961</v>
      </c>
      <c r="D281" s="49">
        <f t="shared" si="25"/>
        <v>11333.028276272569</v>
      </c>
      <c r="E281" s="49">
        <f t="shared" si="28"/>
        <v>9829.5282939083918</v>
      </c>
      <c r="F281" s="49">
        <f t="shared" si="29"/>
        <v>1384576.3152373454</v>
      </c>
      <c r="G281" s="5"/>
    </row>
    <row r="282" spans="1:7" x14ac:dyDescent="0.25">
      <c r="A282" s="39">
        <f t="shared" ca="1" si="26"/>
        <v>54271</v>
      </c>
      <c r="B282">
        <f t="shared" si="27"/>
        <v>273</v>
      </c>
      <c r="C282" s="49">
        <f t="shared" si="24"/>
        <v>21162.556570180961</v>
      </c>
      <c r="D282" s="49">
        <f t="shared" si="25"/>
        <v>11412.831683717988</v>
      </c>
      <c r="E282" s="49">
        <f t="shared" si="28"/>
        <v>9749.7248864629728</v>
      </c>
      <c r="F282" s="49">
        <f t="shared" si="29"/>
        <v>1373163.4835536275</v>
      </c>
      <c r="G282" s="5"/>
    </row>
    <row r="283" spans="1:7" x14ac:dyDescent="0.25">
      <c r="A283" s="39">
        <f t="shared" ca="1" si="26"/>
        <v>54302</v>
      </c>
      <c r="B283">
        <f t="shared" si="27"/>
        <v>274</v>
      </c>
      <c r="C283" s="49">
        <f t="shared" si="24"/>
        <v>21162.556570180961</v>
      </c>
      <c r="D283" s="49">
        <f t="shared" si="25"/>
        <v>11493.197040157502</v>
      </c>
      <c r="E283" s="49">
        <f t="shared" si="28"/>
        <v>9669.3595300234592</v>
      </c>
      <c r="F283" s="49">
        <f t="shared" si="29"/>
        <v>1361670.2865134701</v>
      </c>
      <c r="G283" s="5"/>
    </row>
    <row r="284" spans="1:7" x14ac:dyDescent="0.25">
      <c r="A284" s="39">
        <f t="shared" ca="1" si="26"/>
        <v>54332</v>
      </c>
      <c r="B284">
        <f t="shared" si="27"/>
        <v>275</v>
      </c>
      <c r="C284" s="49">
        <f t="shared" si="24"/>
        <v>21162.556570180961</v>
      </c>
      <c r="D284" s="49">
        <f t="shared" si="25"/>
        <v>11574.128302648611</v>
      </c>
      <c r="E284" s="49">
        <f t="shared" si="28"/>
        <v>9588.4282675323502</v>
      </c>
      <c r="F284" s="49">
        <f t="shared" si="29"/>
        <v>1350096.1582108214</v>
      </c>
      <c r="G284" s="5"/>
    </row>
    <row r="285" spans="1:7" x14ac:dyDescent="0.25">
      <c r="A285" s="39">
        <f t="shared" ca="1" si="26"/>
        <v>54363</v>
      </c>
      <c r="B285">
        <f t="shared" si="27"/>
        <v>276</v>
      </c>
      <c r="C285" s="49">
        <f t="shared" si="24"/>
        <v>21162.556570180961</v>
      </c>
      <c r="D285" s="49">
        <f t="shared" si="25"/>
        <v>11655.629456113094</v>
      </c>
      <c r="E285" s="49">
        <f t="shared" si="28"/>
        <v>9506.9271140678666</v>
      </c>
      <c r="F285" s="49">
        <f t="shared" si="29"/>
        <v>1338440.5287547084</v>
      </c>
      <c r="G285" s="5"/>
    </row>
    <row r="286" spans="1:7" x14ac:dyDescent="0.25">
      <c r="A286" s="39">
        <f t="shared" ca="1" si="26"/>
        <v>54393</v>
      </c>
      <c r="B286">
        <f t="shared" si="27"/>
        <v>277</v>
      </c>
      <c r="C286" s="49">
        <f t="shared" si="24"/>
        <v>21162.556570180961</v>
      </c>
      <c r="D286" s="49">
        <f t="shared" si="25"/>
        <v>11737.704513533225</v>
      </c>
      <c r="E286" s="49">
        <f t="shared" si="28"/>
        <v>9424.8520566477364</v>
      </c>
      <c r="F286" s="49">
        <f t="shared" si="29"/>
        <v>1326702.8242411751</v>
      </c>
      <c r="G286" s="5"/>
    </row>
    <row r="287" spans="1:7" x14ac:dyDescent="0.25">
      <c r="A287" s="39">
        <f t="shared" ca="1" si="26"/>
        <v>54424</v>
      </c>
      <c r="B287">
        <f t="shared" si="27"/>
        <v>278</v>
      </c>
      <c r="C287" s="49">
        <f t="shared" si="24"/>
        <v>21162.556570180961</v>
      </c>
      <c r="D287" s="49">
        <f t="shared" si="25"/>
        <v>11820.357516149354</v>
      </c>
      <c r="E287" s="49">
        <f t="shared" si="28"/>
        <v>9342.1990540316074</v>
      </c>
      <c r="F287" s="49">
        <f t="shared" si="29"/>
        <v>1314882.4667250258</v>
      </c>
      <c r="G287" s="5"/>
    </row>
    <row r="288" spans="1:7" x14ac:dyDescent="0.25">
      <c r="A288" s="39">
        <f t="shared" ca="1" si="26"/>
        <v>54455</v>
      </c>
      <c r="B288">
        <f t="shared" si="27"/>
        <v>279</v>
      </c>
      <c r="C288" s="49">
        <f t="shared" si="24"/>
        <v>21162.556570180961</v>
      </c>
      <c r="D288" s="49">
        <f t="shared" si="25"/>
        <v>11903.592533658906</v>
      </c>
      <c r="E288" s="49">
        <f t="shared" si="28"/>
        <v>9258.9640365220548</v>
      </c>
      <c r="F288" s="49">
        <f t="shared" si="29"/>
        <v>1302978.8741913668</v>
      </c>
      <c r="G288" s="5"/>
    </row>
    <row r="289" spans="1:7" x14ac:dyDescent="0.25">
      <c r="A289" s="39">
        <f t="shared" ca="1" si="26"/>
        <v>54483</v>
      </c>
      <c r="B289">
        <f t="shared" si="27"/>
        <v>280</v>
      </c>
      <c r="C289" s="49">
        <f t="shared" si="24"/>
        <v>21162.556570180961</v>
      </c>
      <c r="D289" s="49">
        <f t="shared" si="25"/>
        <v>11987.413664416754</v>
      </c>
      <c r="E289" s="49">
        <f t="shared" si="28"/>
        <v>9175.1429057642072</v>
      </c>
      <c r="F289" s="49">
        <f t="shared" si="29"/>
        <v>1290991.4605269502</v>
      </c>
      <c r="G289" s="5"/>
    </row>
    <row r="290" spans="1:7" x14ac:dyDescent="0.25">
      <c r="A290" s="39">
        <f t="shared" ca="1" si="26"/>
        <v>54514</v>
      </c>
      <c r="B290">
        <f t="shared" si="27"/>
        <v>281</v>
      </c>
      <c r="C290" s="49">
        <f t="shared" si="24"/>
        <v>21162.556570180961</v>
      </c>
      <c r="D290" s="49">
        <f t="shared" si="25"/>
        <v>12071.825035637021</v>
      </c>
      <c r="E290" s="49">
        <f t="shared" si="28"/>
        <v>9090.7315345439401</v>
      </c>
      <c r="F290" s="49">
        <f t="shared" si="29"/>
        <v>1278919.6354913132</v>
      </c>
      <c r="G290" s="5"/>
    </row>
    <row r="291" spans="1:7" x14ac:dyDescent="0.25">
      <c r="A291" s="39">
        <f t="shared" ca="1" si="26"/>
        <v>54544</v>
      </c>
      <c r="B291">
        <f t="shared" si="27"/>
        <v>282</v>
      </c>
      <c r="C291" s="49">
        <f t="shared" si="24"/>
        <v>21162.556570180961</v>
      </c>
      <c r="D291" s="49">
        <f t="shared" si="25"/>
        <v>12156.830803596298</v>
      </c>
      <c r="E291" s="49">
        <f t="shared" si="28"/>
        <v>9005.7257665846628</v>
      </c>
      <c r="F291" s="49">
        <f t="shared" si="29"/>
        <v>1266762.804687717</v>
      </c>
      <c r="G291" s="5"/>
    </row>
    <row r="292" spans="1:7" x14ac:dyDescent="0.25">
      <c r="A292" s="39">
        <f t="shared" ca="1" si="26"/>
        <v>54575</v>
      </c>
      <c r="B292">
        <f t="shared" si="27"/>
        <v>283</v>
      </c>
      <c r="C292" s="49">
        <f t="shared" si="24"/>
        <v>21162.556570180961</v>
      </c>
      <c r="D292" s="49">
        <f t="shared" si="25"/>
        <v>12242.435153838289</v>
      </c>
      <c r="E292" s="49">
        <f t="shared" si="28"/>
        <v>8920.1214163426721</v>
      </c>
      <c r="F292" s="49">
        <f t="shared" si="29"/>
        <v>1254520.3695338788</v>
      </c>
      <c r="G292" s="5"/>
    </row>
    <row r="293" spans="1:7" x14ac:dyDescent="0.25">
      <c r="A293" s="39">
        <f t="shared" ca="1" si="26"/>
        <v>54605</v>
      </c>
      <c r="B293">
        <f t="shared" si="27"/>
        <v>284</v>
      </c>
      <c r="C293" s="49">
        <f t="shared" si="24"/>
        <v>21162.556570180961</v>
      </c>
      <c r="D293" s="49">
        <f t="shared" si="25"/>
        <v>12328.642301379899</v>
      </c>
      <c r="E293" s="49">
        <f t="shared" si="28"/>
        <v>8833.9142688010616</v>
      </c>
      <c r="F293" s="49">
        <f t="shared" si="29"/>
        <v>1242191.7272324988</v>
      </c>
      <c r="G293" s="5"/>
    </row>
    <row r="294" spans="1:7" x14ac:dyDescent="0.25">
      <c r="A294" s="39">
        <f t="shared" ca="1" si="26"/>
        <v>54636</v>
      </c>
      <c r="B294">
        <f t="shared" si="27"/>
        <v>285</v>
      </c>
      <c r="C294" s="49">
        <f t="shared" si="24"/>
        <v>21162.556570180961</v>
      </c>
      <c r="D294" s="49">
        <f t="shared" si="25"/>
        <v>12415.456490918783</v>
      </c>
      <c r="E294" s="49">
        <f t="shared" si="28"/>
        <v>8747.100079262178</v>
      </c>
      <c r="F294" s="49">
        <f t="shared" si="29"/>
        <v>1229776.2707415801</v>
      </c>
      <c r="G294" s="5"/>
    </row>
    <row r="295" spans="1:7" x14ac:dyDescent="0.25">
      <c r="A295" s="39">
        <f t="shared" ca="1" si="26"/>
        <v>54667</v>
      </c>
      <c r="B295">
        <f t="shared" si="27"/>
        <v>286</v>
      </c>
      <c r="C295" s="49">
        <f t="shared" si="24"/>
        <v>21162.556570180961</v>
      </c>
      <c r="D295" s="49">
        <f t="shared" si="25"/>
        <v>12502.881997042336</v>
      </c>
      <c r="E295" s="49">
        <f t="shared" si="28"/>
        <v>8659.6745731386254</v>
      </c>
      <c r="F295" s="49">
        <f t="shared" si="29"/>
        <v>1217273.3887445377</v>
      </c>
      <c r="G295" s="5"/>
    </row>
    <row r="296" spans="1:7" x14ac:dyDescent="0.25">
      <c r="A296" s="39">
        <f t="shared" ca="1" si="26"/>
        <v>54697</v>
      </c>
      <c r="B296">
        <f t="shared" si="27"/>
        <v>287</v>
      </c>
      <c r="C296" s="49">
        <f t="shared" si="24"/>
        <v>21162.556570180961</v>
      </c>
      <c r="D296" s="49">
        <f t="shared" si="25"/>
        <v>12590.923124438175</v>
      </c>
      <c r="E296" s="49">
        <f t="shared" si="28"/>
        <v>8571.6334457427856</v>
      </c>
      <c r="F296" s="49">
        <f t="shared" si="29"/>
        <v>1204682.4656200996</v>
      </c>
      <c r="G296" s="5"/>
    </row>
    <row r="297" spans="1:7" x14ac:dyDescent="0.25">
      <c r="A297" s="39">
        <f t="shared" ca="1" si="26"/>
        <v>54728</v>
      </c>
      <c r="B297">
        <f t="shared" si="27"/>
        <v>288</v>
      </c>
      <c r="C297" s="49">
        <f t="shared" si="24"/>
        <v>21162.556570180961</v>
      </c>
      <c r="D297" s="49">
        <f t="shared" si="25"/>
        <v>12679.584208106095</v>
      </c>
      <c r="E297" s="49">
        <f t="shared" si="28"/>
        <v>8482.9723620748664</v>
      </c>
      <c r="F297" s="49">
        <f t="shared" si="29"/>
        <v>1192002.8814119934</v>
      </c>
      <c r="G297" s="5"/>
    </row>
    <row r="298" spans="1:7" x14ac:dyDescent="0.25">
      <c r="A298" s="39">
        <f t="shared" ca="1" si="26"/>
        <v>54758</v>
      </c>
      <c r="B298">
        <f t="shared" si="27"/>
        <v>289</v>
      </c>
      <c r="C298" s="49">
        <f t="shared" si="24"/>
        <v>21162.556570180961</v>
      </c>
      <c r="D298" s="49">
        <f t="shared" si="25"/>
        <v>12768.869613571509</v>
      </c>
      <c r="E298" s="49">
        <f t="shared" si="28"/>
        <v>8393.686956609452</v>
      </c>
      <c r="F298" s="49">
        <f t="shared" si="29"/>
        <v>1179234.0117984219</v>
      </c>
      <c r="G298" s="5"/>
    </row>
    <row r="299" spans="1:7" x14ac:dyDescent="0.25">
      <c r="A299" s="39">
        <f t="shared" ca="1" si="26"/>
        <v>54789</v>
      </c>
      <c r="B299">
        <f t="shared" si="27"/>
        <v>290</v>
      </c>
      <c r="C299" s="49">
        <f t="shared" si="24"/>
        <v>21162.556570180961</v>
      </c>
      <c r="D299" s="49">
        <f t="shared" si="25"/>
        <v>12858.783737100408</v>
      </c>
      <c r="E299" s="49">
        <f t="shared" si="28"/>
        <v>8303.772833080553</v>
      </c>
      <c r="F299" s="49">
        <f t="shared" si="29"/>
        <v>1166375.2280613214</v>
      </c>
      <c r="G299" s="5"/>
    </row>
    <row r="300" spans="1:7" x14ac:dyDescent="0.25">
      <c r="A300" s="39">
        <f t="shared" ca="1" si="26"/>
        <v>54820</v>
      </c>
      <c r="B300">
        <f t="shared" si="27"/>
        <v>291</v>
      </c>
      <c r="C300" s="49">
        <f t="shared" si="24"/>
        <v>21162.556570180961</v>
      </c>
      <c r="D300" s="49">
        <f t="shared" si="25"/>
        <v>12949.331005915823</v>
      </c>
      <c r="E300" s="49">
        <f t="shared" si="28"/>
        <v>8213.225564265138</v>
      </c>
      <c r="F300" s="49">
        <f t="shared" si="29"/>
        <v>1153425.8970554057</v>
      </c>
      <c r="G300" s="5"/>
    </row>
    <row r="301" spans="1:7" x14ac:dyDescent="0.25">
      <c r="A301" s="39">
        <f t="shared" ca="1" si="26"/>
        <v>54848</v>
      </c>
      <c r="B301">
        <f t="shared" si="27"/>
        <v>292</v>
      </c>
      <c r="C301" s="49">
        <f t="shared" si="24"/>
        <v>21162.556570180961</v>
      </c>
      <c r="D301" s="49">
        <f t="shared" si="25"/>
        <v>13040.515878415814</v>
      </c>
      <c r="E301" s="49">
        <f t="shared" si="28"/>
        <v>8122.0406917651471</v>
      </c>
      <c r="F301" s="49">
        <f t="shared" si="29"/>
        <v>1140385.3811769898</v>
      </c>
      <c r="G301" s="5"/>
    </row>
    <row r="302" spans="1:7" x14ac:dyDescent="0.25">
      <c r="A302" s="39">
        <f t="shared" ca="1" si="26"/>
        <v>54879</v>
      </c>
      <c r="B302">
        <f t="shared" si="27"/>
        <v>293</v>
      </c>
      <c r="C302" s="49">
        <f t="shared" si="24"/>
        <v>21162.556570180961</v>
      </c>
      <c r="D302" s="49">
        <f t="shared" si="25"/>
        <v>13132.342844392992</v>
      </c>
      <c r="E302" s="49">
        <f t="shared" si="28"/>
        <v>8030.2137257879685</v>
      </c>
      <c r="F302" s="49">
        <f t="shared" si="29"/>
        <v>1127253.0383325967</v>
      </c>
      <c r="G302" s="5"/>
    </row>
    <row r="303" spans="1:7" x14ac:dyDescent="0.25">
      <c r="A303" s="39">
        <f t="shared" ca="1" si="26"/>
        <v>54909</v>
      </c>
      <c r="B303">
        <f t="shared" si="27"/>
        <v>294</v>
      </c>
      <c r="C303" s="49">
        <f t="shared" si="24"/>
        <v>21162.556570180961</v>
      </c>
      <c r="D303" s="49">
        <f t="shared" si="25"/>
        <v>13224.816425255594</v>
      </c>
      <c r="E303" s="49">
        <f t="shared" si="28"/>
        <v>7937.7401449253666</v>
      </c>
      <c r="F303" s="49">
        <f t="shared" si="29"/>
        <v>1114028.2219073412</v>
      </c>
      <c r="G303" s="5"/>
    </row>
    <row r="304" spans="1:7" x14ac:dyDescent="0.25">
      <c r="A304" s="39">
        <f t="shared" ca="1" si="26"/>
        <v>54940</v>
      </c>
      <c r="B304">
        <f t="shared" si="27"/>
        <v>295</v>
      </c>
      <c r="C304" s="49">
        <f t="shared" si="24"/>
        <v>21162.556570180961</v>
      </c>
      <c r="D304" s="49">
        <f t="shared" si="25"/>
        <v>13317.941174250102</v>
      </c>
      <c r="E304" s="49">
        <f t="shared" si="28"/>
        <v>7844.6153959308594</v>
      </c>
      <c r="F304" s="49">
        <f t="shared" si="29"/>
        <v>1100710.2807330911</v>
      </c>
      <c r="G304" s="5"/>
    </row>
    <row r="305" spans="1:7" x14ac:dyDescent="0.25">
      <c r="A305" s="39">
        <f t="shared" ca="1" si="26"/>
        <v>54970</v>
      </c>
      <c r="B305">
        <f t="shared" si="27"/>
        <v>296</v>
      </c>
      <c r="C305" s="49">
        <f t="shared" si="24"/>
        <v>21162.556570180961</v>
      </c>
      <c r="D305" s="49">
        <f t="shared" si="25"/>
        <v>13411.721676685447</v>
      </c>
      <c r="E305" s="49">
        <f t="shared" si="28"/>
        <v>7750.8348934955147</v>
      </c>
      <c r="F305" s="49">
        <f t="shared" si="29"/>
        <v>1087298.5590564057</v>
      </c>
      <c r="G305" s="5"/>
    </row>
    <row r="306" spans="1:7" x14ac:dyDescent="0.25">
      <c r="A306" s="39">
        <f t="shared" ca="1" si="26"/>
        <v>55001</v>
      </c>
      <c r="B306">
        <f t="shared" si="27"/>
        <v>297</v>
      </c>
      <c r="C306" s="49">
        <f t="shared" si="24"/>
        <v>21162.556570180961</v>
      </c>
      <c r="D306" s="49">
        <f t="shared" si="25"/>
        <v>13506.162550158773</v>
      </c>
      <c r="E306" s="49">
        <f t="shared" si="28"/>
        <v>7656.3940200221887</v>
      </c>
      <c r="F306" s="49">
        <f t="shared" si="29"/>
        <v>1073792.3965062469</v>
      </c>
      <c r="G306" s="5"/>
    </row>
    <row r="307" spans="1:7" x14ac:dyDescent="0.25">
      <c r="A307" s="39">
        <f t="shared" ca="1" si="26"/>
        <v>55032</v>
      </c>
      <c r="B307">
        <f t="shared" si="27"/>
        <v>298</v>
      </c>
      <c r="C307" s="49">
        <f t="shared" si="24"/>
        <v>21162.556570180961</v>
      </c>
      <c r="D307" s="49">
        <f t="shared" si="25"/>
        <v>13601.268444782807</v>
      </c>
      <c r="E307" s="49">
        <f t="shared" si="28"/>
        <v>7561.2881253981541</v>
      </c>
      <c r="F307" s="49">
        <f t="shared" si="29"/>
        <v>1060191.1280614641</v>
      </c>
      <c r="G307" s="5"/>
    </row>
    <row r="308" spans="1:7" x14ac:dyDescent="0.25">
      <c r="A308" s="39">
        <f t="shared" ca="1" si="26"/>
        <v>55062</v>
      </c>
      <c r="B308">
        <f t="shared" si="27"/>
        <v>299</v>
      </c>
      <c r="C308" s="49">
        <f t="shared" si="24"/>
        <v>21162.556570180961</v>
      </c>
      <c r="D308" s="49">
        <f t="shared" si="25"/>
        <v>13697.044043414819</v>
      </c>
      <c r="E308" s="49">
        <f t="shared" si="28"/>
        <v>7465.5125267661415</v>
      </c>
      <c r="F308" s="49">
        <f t="shared" si="29"/>
        <v>1046494.0840180493</v>
      </c>
      <c r="G308" s="5"/>
    </row>
    <row r="309" spans="1:7" x14ac:dyDescent="0.25">
      <c r="A309" s="39">
        <f t="shared" ca="1" si="26"/>
        <v>55093</v>
      </c>
      <c r="B309">
        <f t="shared" si="27"/>
        <v>300</v>
      </c>
      <c r="C309" s="49">
        <f t="shared" si="24"/>
        <v>21162.556570180961</v>
      </c>
      <c r="D309" s="49">
        <f t="shared" si="25"/>
        <v>13793.494061887199</v>
      </c>
      <c r="E309" s="49">
        <f t="shared" si="28"/>
        <v>7369.0625082937631</v>
      </c>
      <c r="F309" s="49">
        <f t="shared" si="29"/>
        <v>1032700.5899561621</v>
      </c>
      <c r="G309" s="5"/>
    </row>
    <row r="310" spans="1:7" x14ac:dyDescent="0.25">
      <c r="A310" s="39">
        <f t="shared" ca="1" si="26"/>
        <v>55123</v>
      </c>
      <c r="B310">
        <f t="shared" si="27"/>
        <v>301</v>
      </c>
      <c r="C310" s="49">
        <f t="shared" si="24"/>
        <v>21162.556570180961</v>
      </c>
      <c r="D310" s="49">
        <f t="shared" si="25"/>
        <v>13890.623249239654</v>
      </c>
      <c r="E310" s="49">
        <f t="shared" si="28"/>
        <v>7271.9333209413071</v>
      </c>
      <c r="F310" s="49">
        <f t="shared" si="29"/>
        <v>1018809.9667069225</v>
      </c>
      <c r="G310" s="5"/>
    </row>
    <row r="311" spans="1:7" x14ac:dyDescent="0.25">
      <c r="A311" s="39">
        <f t="shared" ca="1" si="26"/>
        <v>55154</v>
      </c>
      <c r="B311">
        <f t="shared" si="27"/>
        <v>302</v>
      </c>
      <c r="C311" s="49">
        <f t="shared" si="24"/>
        <v>21162.556570180961</v>
      </c>
      <c r="D311" s="49">
        <f t="shared" si="25"/>
        <v>13988.43638795305</v>
      </c>
      <c r="E311" s="49">
        <f t="shared" si="28"/>
        <v>7174.1201822279118</v>
      </c>
      <c r="F311" s="49">
        <f t="shared" si="29"/>
        <v>1004821.5303189695</v>
      </c>
      <c r="G311" s="5"/>
    </row>
    <row r="312" spans="1:7" x14ac:dyDescent="0.25">
      <c r="A312" s="39">
        <f t="shared" ca="1" si="26"/>
        <v>55185</v>
      </c>
      <c r="B312">
        <f t="shared" si="27"/>
        <v>303</v>
      </c>
      <c r="C312" s="49">
        <f t="shared" si="24"/>
        <v>21162.556570180961</v>
      </c>
      <c r="D312" s="49">
        <f t="shared" si="25"/>
        <v>14086.938294184885</v>
      </c>
      <c r="E312" s="49">
        <f t="shared" si="28"/>
        <v>7075.6182759960757</v>
      </c>
      <c r="F312" s="49">
        <f t="shared" si="29"/>
        <v>990734.59202478465</v>
      </c>
      <c r="G312" s="5"/>
    </row>
    <row r="313" spans="1:7" x14ac:dyDescent="0.25">
      <c r="A313" s="39">
        <f t="shared" ca="1" si="26"/>
        <v>55213</v>
      </c>
      <c r="B313">
        <f t="shared" si="27"/>
        <v>304</v>
      </c>
      <c r="C313" s="49">
        <f t="shared" si="24"/>
        <v>21162.556570180961</v>
      </c>
      <c r="D313" s="49">
        <f t="shared" si="25"/>
        <v>14186.133818006438</v>
      </c>
      <c r="E313" s="49">
        <f t="shared" si="28"/>
        <v>6976.4227521745242</v>
      </c>
      <c r="F313" s="49">
        <f t="shared" si="29"/>
        <v>976548.45820677816</v>
      </c>
      <c r="G313" s="5"/>
    </row>
    <row r="314" spans="1:7" x14ac:dyDescent="0.25">
      <c r="A314" s="39">
        <f t="shared" ca="1" si="26"/>
        <v>55244</v>
      </c>
      <c r="B314">
        <f t="shared" si="27"/>
        <v>305</v>
      </c>
      <c r="C314" s="49">
        <f t="shared" si="24"/>
        <v>21162.556570180961</v>
      </c>
      <c r="D314" s="49">
        <f t="shared" si="25"/>
        <v>14286.027843641565</v>
      </c>
      <c r="E314" s="49">
        <f t="shared" si="28"/>
        <v>6876.5287265393954</v>
      </c>
      <c r="F314" s="49">
        <f t="shared" si="29"/>
        <v>962262.43036313658</v>
      </c>
      <c r="G314" s="5"/>
    </row>
    <row r="315" spans="1:7" x14ac:dyDescent="0.25">
      <c r="A315" s="39">
        <f t="shared" ca="1" si="26"/>
        <v>55274</v>
      </c>
      <c r="B315">
        <f t="shared" si="27"/>
        <v>306</v>
      </c>
      <c r="C315" s="49">
        <f t="shared" si="24"/>
        <v>21162.556570180961</v>
      </c>
      <c r="D315" s="49">
        <f t="shared" si="25"/>
        <v>14386.625289707208</v>
      </c>
      <c r="E315" s="49">
        <f t="shared" si="28"/>
        <v>6775.9312804737528</v>
      </c>
      <c r="F315" s="49">
        <f t="shared" si="29"/>
        <v>947875.80507342936</v>
      </c>
      <c r="G315" s="5"/>
    </row>
    <row r="316" spans="1:7" x14ac:dyDescent="0.25">
      <c r="A316" s="39">
        <f t="shared" ca="1" si="26"/>
        <v>55305</v>
      </c>
      <c r="B316">
        <f t="shared" si="27"/>
        <v>307</v>
      </c>
      <c r="C316" s="49">
        <f t="shared" si="24"/>
        <v>21162.556570180961</v>
      </c>
      <c r="D316" s="49">
        <f t="shared" si="25"/>
        <v>14487.931109455563</v>
      </c>
      <c r="E316" s="49">
        <f t="shared" si="28"/>
        <v>6674.6254607253977</v>
      </c>
      <c r="F316" s="49">
        <f t="shared" si="29"/>
        <v>933387.87396397383</v>
      </c>
      <c r="G316" s="5"/>
    </row>
    <row r="317" spans="1:7" x14ac:dyDescent="0.25">
      <c r="A317" s="39">
        <f t="shared" ca="1" si="26"/>
        <v>55335</v>
      </c>
      <c r="B317">
        <f t="shared" si="27"/>
        <v>308</v>
      </c>
      <c r="C317" s="49">
        <f t="shared" si="24"/>
        <v>21162.556570180961</v>
      </c>
      <c r="D317" s="49">
        <f t="shared" si="25"/>
        <v>14589.95029101798</v>
      </c>
      <c r="E317" s="49">
        <f t="shared" si="28"/>
        <v>6572.6062791629811</v>
      </c>
      <c r="F317" s="49">
        <f t="shared" si="29"/>
        <v>918797.92367295583</v>
      </c>
      <c r="G317" s="5"/>
    </row>
    <row r="318" spans="1:7" x14ac:dyDescent="0.25">
      <c r="A318" s="39">
        <f t="shared" ca="1" si="26"/>
        <v>55366</v>
      </c>
      <c r="B318">
        <f t="shared" si="27"/>
        <v>309</v>
      </c>
      <c r="C318" s="49">
        <f t="shared" si="24"/>
        <v>21162.556570180961</v>
      </c>
      <c r="D318" s="49">
        <f t="shared" si="25"/>
        <v>14692.687857650564</v>
      </c>
      <c r="E318" s="49">
        <f t="shared" si="28"/>
        <v>6469.8687125303968</v>
      </c>
      <c r="F318" s="49">
        <f t="shared" si="29"/>
        <v>904105.23581530526</v>
      </c>
      <c r="G318" s="5"/>
    </row>
    <row r="319" spans="1:7" x14ac:dyDescent="0.25">
      <c r="A319" s="39">
        <f t="shared" ca="1" si="26"/>
        <v>55397</v>
      </c>
      <c r="B319">
        <f t="shared" si="27"/>
        <v>310</v>
      </c>
      <c r="C319" s="49">
        <f t="shared" si="24"/>
        <v>21162.556570180961</v>
      </c>
      <c r="D319" s="49">
        <f t="shared" si="25"/>
        <v>14796.148867981519</v>
      </c>
      <c r="E319" s="49">
        <f t="shared" si="28"/>
        <v>6366.4077021994408</v>
      </c>
      <c r="F319" s="49">
        <f t="shared" si="29"/>
        <v>889309.08694732375</v>
      </c>
      <c r="G319" s="5"/>
    </row>
    <row r="320" spans="1:7" x14ac:dyDescent="0.25">
      <c r="A320" s="39">
        <f t="shared" ca="1" si="26"/>
        <v>55427</v>
      </c>
      <c r="B320">
        <f t="shared" si="27"/>
        <v>311</v>
      </c>
      <c r="C320" s="49">
        <f t="shared" si="24"/>
        <v>21162.556570180961</v>
      </c>
      <c r="D320" s="49">
        <f t="shared" si="25"/>
        <v>14900.338416260223</v>
      </c>
      <c r="E320" s="49">
        <f t="shared" si="28"/>
        <v>6262.2181539207377</v>
      </c>
      <c r="F320" s="49">
        <f t="shared" si="29"/>
        <v>874408.74853106355</v>
      </c>
      <c r="G320" s="5"/>
    </row>
    <row r="321" spans="1:7" x14ac:dyDescent="0.25">
      <c r="A321" s="39">
        <f t="shared" ca="1" si="26"/>
        <v>55458</v>
      </c>
      <c r="B321">
        <f t="shared" si="27"/>
        <v>312</v>
      </c>
      <c r="C321" s="49">
        <f t="shared" si="24"/>
        <v>21162.556570180961</v>
      </c>
      <c r="D321" s="49">
        <f t="shared" si="25"/>
        <v>15005.261632608057</v>
      </c>
      <c r="E321" s="49">
        <f t="shared" si="28"/>
        <v>6157.2949375729049</v>
      </c>
      <c r="F321" s="49">
        <f t="shared" si="29"/>
        <v>859403.48689845554</v>
      </c>
      <c r="G321" s="5"/>
    </row>
    <row r="322" spans="1:7" x14ac:dyDescent="0.25">
      <c r="A322" s="39">
        <f t="shared" ca="1" si="26"/>
        <v>55488</v>
      </c>
      <c r="B322">
        <f t="shared" si="27"/>
        <v>313</v>
      </c>
      <c r="C322" s="49">
        <f t="shared" si="24"/>
        <v>21162.556570180961</v>
      </c>
      <c r="D322" s="49">
        <f t="shared" si="25"/>
        <v>15110.923683271005</v>
      </c>
      <c r="E322" s="49">
        <f t="shared" si="28"/>
        <v>6051.6328869099571</v>
      </c>
      <c r="F322" s="49">
        <f t="shared" si="29"/>
        <v>844292.56321518449</v>
      </c>
      <c r="G322" s="5"/>
    </row>
    <row r="323" spans="1:7" x14ac:dyDescent="0.25">
      <c r="A323" s="39">
        <f t="shared" ca="1" si="26"/>
        <v>55519</v>
      </c>
      <c r="B323">
        <f t="shared" si="27"/>
        <v>314</v>
      </c>
      <c r="C323" s="49">
        <f t="shared" si="24"/>
        <v>21162.556570180961</v>
      </c>
      <c r="D323" s="49">
        <f t="shared" si="25"/>
        <v>15217.329770874037</v>
      </c>
      <c r="E323" s="49">
        <f t="shared" si="28"/>
        <v>5945.2267993069236</v>
      </c>
      <c r="F323" s="49">
        <f t="shared" si="29"/>
        <v>829075.23344431049</v>
      </c>
      <c r="G323" s="5"/>
    </row>
    <row r="324" spans="1:7" x14ac:dyDescent="0.25">
      <c r="A324" s="39">
        <f t="shared" ca="1" si="26"/>
        <v>55550</v>
      </c>
      <c r="B324">
        <f t="shared" si="27"/>
        <v>315</v>
      </c>
      <c r="C324" s="49">
        <f t="shared" si="24"/>
        <v>21162.556570180961</v>
      </c>
      <c r="D324" s="49">
        <f t="shared" si="25"/>
        <v>15324.485134677276</v>
      </c>
      <c r="E324" s="49">
        <f t="shared" si="28"/>
        <v>5838.0714355036853</v>
      </c>
      <c r="F324" s="49">
        <f t="shared" si="29"/>
        <v>813750.74830963323</v>
      </c>
      <c r="G324" s="5"/>
    </row>
    <row r="325" spans="1:7" x14ac:dyDescent="0.25">
      <c r="A325" s="39">
        <f t="shared" ca="1" si="26"/>
        <v>55579</v>
      </c>
      <c r="B325">
        <f t="shared" si="27"/>
        <v>316</v>
      </c>
      <c r="C325" s="49">
        <f t="shared" si="24"/>
        <v>21162.556570180961</v>
      </c>
      <c r="D325" s="49">
        <f t="shared" si="25"/>
        <v>15432.395050833962</v>
      </c>
      <c r="E325" s="49">
        <f t="shared" si="28"/>
        <v>5730.1615193469997</v>
      </c>
      <c r="F325" s="49">
        <f t="shared" si="29"/>
        <v>798318.3532587993</v>
      </c>
      <c r="G325" s="5"/>
    </row>
    <row r="326" spans="1:7" x14ac:dyDescent="0.25">
      <c r="A326" s="39">
        <f t="shared" ca="1" si="26"/>
        <v>55610</v>
      </c>
      <c r="B326">
        <f t="shared" si="27"/>
        <v>317</v>
      </c>
      <c r="C326" s="49">
        <f t="shared" si="24"/>
        <v>21162.556570180961</v>
      </c>
      <c r="D326" s="49">
        <f t="shared" si="25"/>
        <v>15541.064832650249</v>
      </c>
      <c r="E326" s="49">
        <f t="shared" si="28"/>
        <v>5621.4917375307114</v>
      </c>
      <c r="F326" s="49">
        <f t="shared" si="29"/>
        <v>782777.28842614905</v>
      </c>
      <c r="G326" s="5"/>
    </row>
    <row r="327" spans="1:7" x14ac:dyDescent="0.25">
      <c r="A327" s="39">
        <f t="shared" ca="1" si="26"/>
        <v>55640</v>
      </c>
      <c r="B327">
        <f t="shared" si="27"/>
        <v>318</v>
      </c>
      <c r="C327" s="49">
        <f t="shared" si="24"/>
        <v>21162.556570180961</v>
      </c>
      <c r="D327" s="49">
        <f t="shared" si="25"/>
        <v>15650.499830846828</v>
      </c>
      <c r="E327" s="49">
        <f t="shared" si="28"/>
        <v>5512.0567393341325</v>
      </c>
      <c r="F327" s="49">
        <f t="shared" si="29"/>
        <v>767126.78859530226</v>
      </c>
      <c r="G327" s="5"/>
    </row>
    <row r="328" spans="1:7" x14ac:dyDescent="0.25">
      <c r="A328" s="39">
        <f t="shared" ca="1" si="26"/>
        <v>55671</v>
      </c>
      <c r="B328">
        <f t="shared" si="27"/>
        <v>319</v>
      </c>
      <c r="C328" s="49">
        <f t="shared" si="24"/>
        <v>21162.556570180961</v>
      </c>
      <c r="D328" s="49">
        <f t="shared" si="25"/>
        <v>15760.705433822375</v>
      </c>
      <c r="E328" s="49">
        <f t="shared" si="28"/>
        <v>5401.8511363585858</v>
      </c>
      <c r="F328" s="49">
        <f t="shared" si="29"/>
        <v>751366.08316147991</v>
      </c>
      <c r="G328" s="5"/>
    </row>
    <row r="329" spans="1:7" x14ac:dyDescent="0.25">
      <c r="A329" s="39">
        <f t="shared" ca="1" si="26"/>
        <v>55701</v>
      </c>
      <c r="B329">
        <f t="shared" si="27"/>
        <v>320</v>
      </c>
      <c r="C329" s="49">
        <f t="shared" si="24"/>
        <v>21162.556570180961</v>
      </c>
      <c r="D329" s="49">
        <f t="shared" si="25"/>
        <v>15871.687067918874</v>
      </c>
      <c r="E329" s="49">
        <f t="shared" si="28"/>
        <v>5290.8695022620868</v>
      </c>
      <c r="F329" s="49">
        <f t="shared" si="29"/>
        <v>735494.39609356108</v>
      </c>
      <c r="G329" s="5"/>
    </row>
    <row r="330" spans="1:7" x14ac:dyDescent="0.25">
      <c r="A330" s="39">
        <f t="shared" ca="1" si="26"/>
        <v>55732</v>
      </c>
      <c r="B330">
        <f t="shared" si="27"/>
        <v>321</v>
      </c>
      <c r="C330" s="49">
        <f t="shared" si="24"/>
        <v>21162.556570180961</v>
      </c>
      <c r="D330" s="49">
        <f t="shared" si="25"/>
        <v>15983.450197688802</v>
      </c>
      <c r="E330" s="49">
        <f t="shared" si="28"/>
        <v>5179.1063724921587</v>
      </c>
      <c r="F330" s="49">
        <f t="shared" si="29"/>
        <v>719510.94589587231</v>
      </c>
      <c r="G330" s="5"/>
    </row>
    <row r="331" spans="1:7" x14ac:dyDescent="0.25">
      <c r="A331" s="39">
        <f t="shared" ca="1" si="26"/>
        <v>55763</v>
      </c>
      <c r="B331">
        <f t="shared" si="27"/>
        <v>322</v>
      </c>
      <c r="C331" s="49">
        <f t="shared" ref="C331:C369" si="30">-PMT($C$4/12,$C$5,$C$3,0)</f>
        <v>21162.556570180961</v>
      </c>
      <c r="D331" s="49">
        <f t="shared" ref="D331:D369" si="31">C331-E331</f>
        <v>16096.000326164194</v>
      </c>
      <c r="E331" s="49">
        <f t="shared" si="28"/>
        <v>5066.5562440167669</v>
      </c>
      <c r="F331" s="49">
        <f t="shared" si="29"/>
        <v>703414.94556970813</v>
      </c>
      <c r="G331" s="5"/>
    </row>
    <row r="332" spans="1:7" x14ac:dyDescent="0.25">
      <c r="A332" s="39">
        <f t="shared" ref="A332:A369" ca="1" si="32">DATE(YEAR(A331),MONTH(A331)+1,1)</f>
        <v>55793</v>
      </c>
      <c r="B332">
        <f t="shared" ref="B332:B369" si="33">B331+1</f>
        <v>323</v>
      </c>
      <c r="C332" s="49">
        <f t="shared" si="30"/>
        <v>21162.556570180961</v>
      </c>
      <c r="D332" s="49">
        <f t="shared" si="31"/>
        <v>16209.342995127601</v>
      </c>
      <c r="E332" s="49">
        <f t="shared" ref="E332:E369" si="34">($C$4/12)*F331</f>
        <v>4953.2135750533607</v>
      </c>
      <c r="F332" s="49">
        <f t="shared" si="29"/>
        <v>687205.60257458058</v>
      </c>
      <c r="G332" s="5"/>
    </row>
    <row r="333" spans="1:7" x14ac:dyDescent="0.25">
      <c r="A333" s="39">
        <f t="shared" ca="1" si="32"/>
        <v>55824</v>
      </c>
      <c r="B333">
        <f t="shared" si="33"/>
        <v>324</v>
      </c>
      <c r="C333" s="49">
        <f t="shared" si="30"/>
        <v>21162.556570180961</v>
      </c>
      <c r="D333" s="49">
        <f t="shared" si="31"/>
        <v>16323.483785384957</v>
      </c>
      <c r="E333" s="49">
        <f t="shared" si="34"/>
        <v>4839.0727847960043</v>
      </c>
      <c r="F333" s="49">
        <f t="shared" si="29"/>
        <v>670882.11878919567</v>
      </c>
      <c r="G333" s="5"/>
    </row>
    <row r="334" spans="1:7" x14ac:dyDescent="0.25">
      <c r="A334" s="39">
        <f t="shared" ca="1" si="32"/>
        <v>55854</v>
      </c>
      <c r="B334">
        <f t="shared" si="33"/>
        <v>325</v>
      </c>
      <c r="C334" s="49">
        <f t="shared" si="30"/>
        <v>21162.556570180961</v>
      </c>
      <c r="D334" s="49">
        <f t="shared" si="31"/>
        <v>16438.428317040376</v>
      </c>
      <c r="E334" s="49">
        <f t="shared" si="34"/>
        <v>4724.1282531405859</v>
      </c>
      <c r="F334" s="49">
        <f t="shared" ref="F334:F369" si="35">F333-D334</f>
        <v>654443.69047215534</v>
      </c>
      <c r="G334" s="5"/>
    </row>
    <row r="335" spans="1:7" x14ac:dyDescent="0.25">
      <c r="A335" s="39">
        <f t="shared" ca="1" si="32"/>
        <v>55885</v>
      </c>
      <c r="B335">
        <f t="shared" si="33"/>
        <v>326</v>
      </c>
      <c r="C335" s="49">
        <f t="shared" si="30"/>
        <v>21162.556570180961</v>
      </c>
      <c r="D335" s="49">
        <f t="shared" si="31"/>
        <v>16554.182249772868</v>
      </c>
      <c r="E335" s="49">
        <f t="shared" si="34"/>
        <v>4608.3743204080929</v>
      </c>
      <c r="F335" s="49">
        <f t="shared" si="35"/>
        <v>637889.50822238252</v>
      </c>
      <c r="G335" s="5"/>
    </row>
    <row r="336" spans="1:7" x14ac:dyDescent="0.25">
      <c r="A336" s="39">
        <f t="shared" ca="1" si="32"/>
        <v>55916</v>
      </c>
      <c r="B336">
        <f t="shared" si="33"/>
        <v>327</v>
      </c>
      <c r="C336" s="49">
        <f t="shared" si="30"/>
        <v>21162.556570180961</v>
      </c>
      <c r="D336" s="49">
        <f t="shared" si="31"/>
        <v>16670.751283115016</v>
      </c>
      <c r="E336" s="49">
        <f t="shared" si="34"/>
        <v>4491.805287065943</v>
      </c>
      <c r="F336" s="49">
        <f t="shared" si="35"/>
        <v>621218.75693926751</v>
      </c>
      <c r="G336" s="5"/>
    </row>
    <row r="337" spans="1:7" x14ac:dyDescent="0.25">
      <c r="A337" s="39">
        <f t="shared" ca="1" si="32"/>
        <v>55944</v>
      </c>
      <c r="B337">
        <f t="shared" si="33"/>
        <v>328</v>
      </c>
      <c r="C337" s="49">
        <f t="shared" si="30"/>
        <v>21162.556570180961</v>
      </c>
      <c r="D337" s="49">
        <f t="shared" si="31"/>
        <v>16788.141156733618</v>
      </c>
      <c r="E337" s="49">
        <f t="shared" si="34"/>
        <v>4374.4154134473411</v>
      </c>
      <c r="F337" s="49">
        <f t="shared" si="35"/>
        <v>604430.61578253389</v>
      </c>
      <c r="G337" s="5"/>
    </row>
    <row r="338" spans="1:7" x14ac:dyDescent="0.25">
      <c r="A338" s="39">
        <f t="shared" ca="1" si="32"/>
        <v>55975</v>
      </c>
      <c r="B338">
        <f t="shared" si="33"/>
        <v>329</v>
      </c>
      <c r="C338" s="49">
        <f t="shared" si="30"/>
        <v>21162.556570180961</v>
      </c>
      <c r="D338" s="49">
        <f t="shared" si="31"/>
        <v>16906.357650712285</v>
      </c>
      <c r="E338" s="49">
        <f t="shared" si="34"/>
        <v>4256.1989194686757</v>
      </c>
      <c r="F338" s="49">
        <f t="shared" si="35"/>
        <v>587524.25813182164</v>
      </c>
      <c r="G338" s="5"/>
    </row>
    <row r="339" spans="1:7" x14ac:dyDescent="0.25">
      <c r="A339" s="39">
        <f t="shared" ca="1" si="32"/>
        <v>56005</v>
      </c>
      <c r="B339">
        <f t="shared" si="33"/>
        <v>330</v>
      </c>
      <c r="C339" s="49">
        <f t="shared" si="30"/>
        <v>21162.556570180961</v>
      </c>
      <c r="D339" s="49">
        <f t="shared" si="31"/>
        <v>17025.406585836052</v>
      </c>
      <c r="E339" s="49">
        <f t="shared" si="34"/>
        <v>4137.1499843449101</v>
      </c>
      <c r="F339" s="49">
        <f t="shared" si="35"/>
        <v>570498.85154598556</v>
      </c>
      <c r="G339" s="5"/>
    </row>
    <row r="340" spans="1:7" x14ac:dyDescent="0.25">
      <c r="A340" s="39">
        <f t="shared" ca="1" si="32"/>
        <v>56036</v>
      </c>
      <c r="B340">
        <f t="shared" si="33"/>
        <v>331</v>
      </c>
      <c r="C340" s="49">
        <f t="shared" si="30"/>
        <v>21162.556570180961</v>
      </c>
      <c r="D340" s="49">
        <f t="shared" si="31"/>
        <v>17145.293823877979</v>
      </c>
      <c r="E340" s="49">
        <f t="shared" si="34"/>
        <v>4017.2627463029812</v>
      </c>
      <c r="F340" s="49">
        <f t="shared" si="35"/>
        <v>553353.55772210762</v>
      </c>
      <c r="G340" s="5"/>
    </row>
    <row r="341" spans="1:7" x14ac:dyDescent="0.25">
      <c r="A341" s="39">
        <f t="shared" ca="1" si="32"/>
        <v>56066</v>
      </c>
      <c r="B341">
        <f t="shared" si="33"/>
        <v>332</v>
      </c>
      <c r="C341" s="49">
        <f t="shared" si="30"/>
        <v>21162.556570180961</v>
      </c>
      <c r="D341" s="49">
        <f t="shared" si="31"/>
        <v>17266.025267887788</v>
      </c>
      <c r="E341" s="49">
        <f t="shared" si="34"/>
        <v>3896.5313022931741</v>
      </c>
      <c r="F341" s="49">
        <f t="shared" si="35"/>
        <v>536087.53245421988</v>
      </c>
      <c r="G341" s="5"/>
    </row>
    <row r="342" spans="1:7" x14ac:dyDescent="0.25">
      <c r="A342" s="39">
        <f t="shared" ca="1" si="32"/>
        <v>56097</v>
      </c>
      <c r="B342">
        <f t="shared" si="33"/>
        <v>333</v>
      </c>
      <c r="C342" s="49">
        <f t="shared" si="30"/>
        <v>21162.556570180961</v>
      </c>
      <c r="D342" s="49">
        <f t="shared" si="31"/>
        <v>17387.606862482498</v>
      </c>
      <c r="E342" s="49">
        <f t="shared" si="34"/>
        <v>3774.9497076984644</v>
      </c>
      <c r="F342" s="49">
        <f t="shared" si="35"/>
        <v>518699.92559173738</v>
      </c>
      <c r="G342" s="5"/>
    </row>
    <row r="343" spans="1:7" x14ac:dyDescent="0.25">
      <c r="A343" s="39">
        <f t="shared" ca="1" si="32"/>
        <v>56128</v>
      </c>
      <c r="B343">
        <f t="shared" si="33"/>
        <v>334</v>
      </c>
      <c r="C343" s="49">
        <f t="shared" si="30"/>
        <v>21162.556570180961</v>
      </c>
      <c r="D343" s="49">
        <f t="shared" si="31"/>
        <v>17510.044594139144</v>
      </c>
      <c r="E343" s="49">
        <f t="shared" si="34"/>
        <v>3652.511976041817</v>
      </c>
      <c r="F343" s="49">
        <f t="shared" si="35"/>
        <v>501189.88099759823</v>
      </c>
      <c r="G343" s="5"/>
    </row>
    <row r="344" spans="1:7" x14ac:dyDescent="0.25">
      <c r="A344" s="39">
        <f t="shared" ca="1" si="32"/>
        <v>56158</v>
      </c>
      <c r="B344">
        <f t="shared" si="33"/>
        <v>335</v>
      </c>
      <c r="C344" s="49">
        <f t="shared" si="30"/>
        <v>21162.556570180961</v>
      </c>
      <c r="D344" s="49">
        <f t="shared" si="31"/>
        <v>17633.344491489541</v>
      </c>
      <c r="E344" s="49">
        <f t="shared" si="34"/>
        <v>3529.2120786914202</v>
      </c>
      <c r="F344" s="49">
        <f t="shared" si="35"/>
        <v>483556.53650610871</v>
      </c>
      <c r="G344" s="5"/>
    </row>
    <row r="345" spans="1:7" x14ac:dyDescent="0.25">
      <c r="A345" s="39">
        <f t="shared" ca="1" si="32"/>
        <v>56189</v>
      </c>
      <c r="B345">
        <f t="shared" si="33"/>
        <v>336</v>
      </c>
      <c r="C345" s="49">
        <f t="shared" si="30"/>
        <v>21162.556570180961</v>
      </c>
      <c r="D345" s="49">
        <f t="shared" si="31"/>
        <v>17757.512625617113</v>
      </c>
      <c r="E345" s="49">
        <f t="shared" si="34"/>
        <v>3405.0439445638485</v>
      </c>
      <c r="F345" s="49">
        <f t="shared" si="35"/>
        <v>465799.02388049162</v>
      </c>
      <c r="G345" s="5"/>
    </row>
    <row r="346" spans="1:7" x14ac:dyDescent="0.25">
      <c r="A346" s="39">
        <f t="shared" ca="1" si="32"/>
        <v>56219</v>
      </c>
      <c r="B346">
        <f t="shared" si="33"/>
        <v>337</v>
      </c>
      <c r="C346" s="49">
        <f t="shared" si="30"/>
        <v>21162.556570180961</v>
      </c>
      <c r="D346" s="49">
        <f t="shared" si="31"/>
        <v>17882.555110355832</v>
      </c>
      <c r="E346" s="49">
        <f t="shared" si="34"/>
        <v>3280.0014598251282</v>
      </c>
      <c r="F346" s="49">
        <f t="shared" si="35"/>
        <v>447916.46877013578</v>
      </c>
      <c r="G346" s="5"/>
    </row>
    <row r="347" spans="1:7" x14ac:dyDescent="0.25">
      <c r="A347" s="39">
        <f t="shared" ca="1" si="32"/>
        <v>56250</v>
      </c>
      <c r="B347">
        <f t="shared" si="33"/>
        <v>338</v>
      </c>
      <c r="C347" s="49">
        <f t="shared" si="30"/>
        <v>21162.556570180961</v>
      </c>
      <c r="D347" s="49">
        <f t="shared" si="31"/>
        <v>18008.478102591256</v>
      </c>
      <c r="E347" s="49">
        <f t="shared" si="34"/>
        <v>3154.0784675897057</v>
      </c>
      <c r="F347" s="49">
        <f t="shared" si="35"/>
        <v>429907.99066754454</v>
      </c>
      <c r="G347" s="5"/>
    </row>
    <row r="348" spans="1:7" x14ac:dyDescent="0.25">
      <c r="A348" s="39">
        <f t="shared" ca="1" si="32"/>
        <v>56281</v>
      </c>
      <c r="B348">
        <f t="shared" si="33"/>
        <v>339</v>
      </c>
      <c r="C348" s="49">
        <f t="shared" si="30"/>
        <v>21162.556570180961</v>
      </c>
      <c r="D348" s="49">
        <f t="shared" si="31"/>
        <v>18135.287802563667</v>
      </c>
      <c r="E348" s="49">
        <f t="shared" si="34"/>
        <v>3027.2687676172923</v>
      </c>
      <c r="F348" s="49">
        <f t="shared" si="35"/>
        <v>411772.70286498085</v>
      </c>
      <c r="G348" s="5"/>
    </row>
    <row r="349" spans="1:7" x14ac:dyDescent="0.25">
      <c r="A349" s="39">
        <f t="shared" ca="1" si="32"/>
        <v>56309</v>
      </c>
      <c r="B349">
        <f t="shared" si="33"/>
        <v>340</v>
      </c>
      <c r="C349" s="49">
        <f t="shared" si="30"/>
        <v>21162.556570180961</v>
      </c>
      <c r="D349" s="49">
        <f t="shared" si="31"/>
        <v>18262.990454173389</v>
      </c>
      <c r="E349" s="49">
        <f t="shared" si="34"/>
        <v>2899.5661160075729</v>
      </c>
      <c r="F349" s="49">
        <f t="shared" si="35"/>
        <v>393509.71241080743</v>
      </c>
      <c r="G349" s="5"/>
    </row>
    <row r="350" spans="1:7" x14ac:dyDescent="0.25">
      <c r="A350" s="39">
        <f t="shared" ca="1" si="32"/>
        <v>56340</v>
      </c>
      <c r="B350">
        <f t="shared" si="33"/>
        <v>341</v>
      </c>
      <c r="C350" s="49">
        <f t="shared" si="30"/>
        <v>21162.556570180961</v>
      </c>
      <c r="D350" s="49">
        <f t="shared" si="31"/>
        <v>18391.592345288191</v>
      </c>
      <c r="E350" s="49">
        <f t="shared" si="34"/>
        <v>2770.9642248927685</v>
      </c>
      <c r="F350" s="49">
        <f t="shared" si="35"/>
        <v>375118.12006551924</v>
      </c>
      <c r="G350" s="5"/>
    </row>
    <row r="351" spans="1:7" x14ac:dyDescent="0.25">
      <c r="A351" s="39">
        <f t="shared" ca="1" si="32"/>
        <v>56370</v>
      </c>
      <c r="B351">
        <f t="shared" si="33"/>
        <v>342</v>
      </c>
      <c r="C351" s="49">
        <f t="shared" si="30"/>
        <v>21162.556570180961</v>
      </c>
      <c r="D351" s="49">
        <f t="shared" si="31"/>
        <v>18521.099808052932</v>
      </c>
      <c r="E351" s="49">
        <f t="shared" si="34"/>
        <v>2641.4567621280307</v>
      </c>
      <c r="F351" s="49">
        <f t="shared" si="35"/>
        <v>356597.0202574663</v>
      </c>
      <c r="G351" s="5"/>
    </row>
    <row r="352" spans="1:7" x14ac:dyDescent="0.25">
      <c r="A352" s="39">
        <f t="shared" ca="1" si="32"/>
        <v>56401</v>
      </c>
      <c r="B352">
        <f t="shared" si="33"/>
        <v>343</v>
      </c>
      <c r="C352" s="49">
        <f t="shared" si="30"/>
        <v>21162.556570180961</v>
      </c>
      <c r="D352" s="49">
        <f t="shared" si="31"/>
        <v>18651.519219201302</v>
      </c>
      <c r="E352" s="49">
        <f t="shared" si="34"/>
        <v>2511.0373509796582</v>
      </c>
      <c r="F352" s="49">
        <f t="shared" si="35"/>
        <v>337945.50103826501</v>
      </c>
      <c r="G352" s="5"/>
    </row>
    <row r="353" spans="1:7" x14ac:dyDescent="0.25">
      <c r="A353" s="39">
        <f t="shared" ca="1" si="32"/>
        <v>56431</v>
      </c>
      <c r="B353">
        <f t="shared" si="33"/>
        <v>344</v>
      </c>
      <c r="C353" s="49">
        <f t="shared" si="30"/>
        <v>21162.556570180961</v>
      </c>
      <c r="D353" s="49">
        <f t="shared" si="31"/>
        <v>18782.857000369844</v>
      </c>
      <c r="E353" s="49">
        <f t="shared" si="34"/>
        <v>2379.6995698111159</v>
      </c>
      <c r="F353" s="49">
        <f t="shared" si="35"/>
        <v>319162.64403789514</v>
      </c>
      <c r="G353" s="5"/>
    </row>
    <row r="354" spans="1:7" x14ac:dyDescent="0.25">
      <c r="A354" s="39">
        <f t="shared" ca="1" si="32"/>
        <v>56462</v>
      </c>
      <c r="B354">
        <f t="shared" si="33"/>
        <v>345</v>
      </c>
      <c r="C354" s="49">
        <f t="shared" si="30"/>
        <v>21162.556570180961</v>
      </c>
      <c r="D354" s="49">
        <f t="shared" si="31"/>
        <v>18915.119618414115</v>
      </c>
      <c r="E354" s="49">
        <f t="shared" si="34"/>
        <v>2247.4369517668447</v>
      </c>
      <c r="F354" s="49">
        <f t="shared" si="35"/>
        <v>300247.52441948105</v>
      </c>
      <c r="G354" s="5"/>
    </row>
    <row r="355" spans="1:7" x14ac:dyDescent="0.25">
      <c r="A355" s="39">
        <f t="shared" ca="1" si="32"/>
        <v>56493</v>
      </c>
      <c r="B355">
        <f t="shared" si="33"/>
        <v>346</v>
      </c>
      <c r="C355" s="49">
        <f t="shared" si="30"/>
        <v>21162.556570180961</v>
      </c>
      <c r="D355" s="49">
        <f t="shared" si="31"/>
        <v>19048.313585727115</v>
      </c>
      <c r="E355" s="49">
        <f t="shared" si="34"/>
        <v>2114.2429844538456</v>
      </c>
      <c r="F355" s="49">
        <f t="shared" si="35"/>
        <v>281199.21083375392</v>
      </c>
      <c r="G355" s="5"/>
    </row>
    <row r="356" spans="1:7" x14ac:dyDescent="0.25">
      <c r="A356" s="39">
        <f t="shared" ca="1" si="32"/>
        <v>56523</v>
      </c>
      <c r="B356">
        <f t="shared" si="33"/>
        <v>347</v>
      </c>
      <c r="C356" s="49">
        <f t="shared" si="30"/>
        <v>21162.556570180961</v>
      </c>
      <c r="D356" s="49">
        <f t="shared" si="31"/>
        <v>19182.445460559946</v>
      </c>
      <c r="E356" s="49">
        <f t="shared" si="34"/>
        <v>1980.111109621017</v>
      </c>
      <c r="F356" s="49">
        <f t="shared" si="35"/>
        <v>262016.76537319398</v>
      </c>
      <c r="G356" s="5"/>
    </row>
    <row r="357" spans="1:7" x14ac:dyDescent="0.25">
      <c r="A357" s="39">
        <f t="shared" ca="1" si="32"/>
        <v>56554</v>
      </c>
      <c r="B357">
        <f t="shared" si="33"/>
        <v>348</v>
      </c>
      <c r="C357" s="49">
        <f t="shared" si="30"/>
        <v>21162.556570180961</v>
      </c>
      <c r="D357" s="49">
        <f t="shared" si="31"/>
        <v>19317.52184734472</v>
      </c>
      <c r="E357" s="49">
        <f t="shared" si="34"/>
        <v>1845.0347228362407</v>
      </c>
      <c r="F357" s="49">
        <f t="shared" si="35"/>
        <v>242699.24352584925</v>
      </c>
      <c r="G357" s="5"/>
    </row>
    <row r="358" spans="1:7" x14ac:dyDescent="0.25">
      <c r="A358" s="39">
        <f t="shared" ca="1" si="32"/>
        <v>56584</v>
      </c>
      <c r="B358">
        <f t="shared" si="33"/>
        <v>349</v>
      </c>
      <c r="C358" s="49">
        <f t="shared" si="30"/>
        <v>21162.556570180961</v>
      </c>
      <c r="D358" s="49">
        <f t="shared" si="31"/>
        <v>19453.549397019771</v>
      </c>
      <c r="E358" s="49">
        <f t="shared" si="34"/>
        <v>1709.0071731611881</v>
      </c>
      <c r="F358" s="49">
        <f t="shared" si="35"/>
        <v>223245.69412882946</v>
      </c>
      <c r="G358" s="5"/>
    </row>
    <row r="359" spans="1:7" x14ac:dyDescent="0.25">
      <c r="A359" s="39">
        <f t="shared" ca="1" si="32"/>
        <v>56615</v>
      </c>
      <c r="B359">
        <f t="shared" si="33"/>
        <v>350</v>
      </c>
      <c r="C359" s="49">
        <f t="shared" si="30"/>
        <v>21162.556570180961</v>
      </c>
      <c r="D359" s="49">
        <f t="shared" si="31"/>
        <v>19590.534807357122</v>
      </c>
      <c r="E359" s="49">
        <f t="shared" si="34"/>
        <v>1572.0217628238406</v>
      </c>
      <c r="F359" s="49">
        <f t="shared" si="35"/>
        <v>203655.15932147234</v>
      </c>
      <c r="G359" s="5"/>
    </row>
    <row r="360" spans="1:7" x14ac:dyDescent="0.25">
      <c r="A360" s="39">
        <f t="shared" ca="1" si="32"/>
        <v>56646</v>
      </c>
      <c r="B360">
        <f t="shared" si="33"/>
        <v>351</v>
      </c>
      <c r="C360" s="49">
        <f t="shared" si="30"/>
        <v>21162.556570180961</v>
      </c>
      <c r="D360" s="49">
        <f t="shared" si="31"/>
        <v>19728.48482329226</v>
      </c>
      <c r="E360" s="49">
        <f t="shared" si="34"/>
        <v>1434.0717468887008</v>
      </c>
      <c r="F360" s="49">
        <f t="shared" si="35"/>
        <v>183926.67449818007</v>
      </c>
      <c r="G360" s="5"/>
    </row>
    <row r="361" spans="1:7" x14ac:dyDescent="0.25">
      <c r="A361" s="39">
        <f t="shared" ca="1" si="32"/>
        <v>56674</v>
      </c>
      <c r="B361">
        <f t="shared" si="33"/>
        <v>352</v>
      </c>
      <c r="C361" s="49">
        <f t="shared" si="30"/>
        <v>21162.556570180961</v>
      </c>
      <c r="D361" s="49">
        <f t="shared" si="31"/>
        <v>19867.406237256277</v>
      </c>
      <c r="E361" s="49">
        <f t="shared" si="34"/>
        <v>1295.1503329246846</v>
      </c>
      <c r="F361" s="49">
        <f t="shared" si="35"/>
        <v>164059.2682609238</v>
      </c>
      <c r="G361" s="5"/>
    </row>
    <row r="362" spans="1:7" x14ac:dyDescent="0.25">
      <c r="A362" s="39">
        <f t="shared" ca="1" si="32"/>
        <v>56705</v>
      </c>
      <c r="B362">
        <f t="shared" si="33"/>
        <v>353</v>
      </c>
      <c r="C362" s="49">
        <f t="shared" si="30"/>
        <v>21162.556570180961</v>
      </c>
      <c r="D362" s="49">
        <f t="shared" si="31"/>
        <v>20007.305889510288</v>
      </c>
      <c r="E362" s="49">
        <f t="shared" si="34"/>
        <v>1155.2506806706715</v>
      </c>
      <c r="F362" s="49">
        <f t="shared" si="35"/>
        <v>144051.96237141351</v>
      </c>
      <c r="G362" s="5"/>
    </row>
    <row r="363" spans="1:7" x14ac:dyDescent="0.25">
      <c r="A363" s="39">
        <f t="shared" ca="1" si="32"/>
        <v>56735</v>
      </c>
      <c r="B363">
        <f t="shared" si="33"/>
        <v>354</v>
      </c>
      <c r="C363" s="49">
        <f t="shared" si="30"/>
        <v>21162.556570180961</v>
      </c>
      <c r="D363" s="49">
        <f t="shared" si="31"/>
        <v>20148.190668482257</v>
      </c>
      <c r="E363" s="49">
        <f t="shared" si="34"/>
        <v>1014.3659016987033</v>
      </c>
      <c r="F363" s="49">
        <f t="shared" si="35"/>
        <v>123903.77170293125</v>
      </c>
      <c r="G363" s="5"/>
    </row>
    <row r="364" spans="1:7" x14ac:dyDescent="0.25">
      <c r="A364" s="39">
        <f t="shared" ca="1" si="32"/>
        <v>56766</v>
      </c>
      <c r="B364">
        <f t="shared" si="33"/>
        <v>355</v>
      </c>
      <c r="C364" s="49">
        <f t="shared" si="30"/>
        <v>21162.556570180961</v>
      </c>
      <c r="D364" s="49">
        <f t="shared" si="31"/>
        <v>20290.067511106154</v>
      </c>
      <c r="E364" s="49">
        <f t="shared" si="34"/>
        <v>872.48905907480741</v>
      </c>
      <c r="F364" s="49">
        <f t="shared" si="35"/>
        <v>103613.70419182509</v>
      </c>
      <c r="G364" s="5"/>
    </row>
    <row r="365" spans="1:7" x14ac:dyDescent="0.25">
      <c r="A365" s="39">
        <f t="shared" ca="1" si="32"/>
        <v>56796</v>
      </c>
      <c r="B365">
        <f t="shared" si="33"/>
        <v>356</v>
      </c>
      <c r="C365" s="49">
        <f t="shared" si="30"/>
        <v>21162.556570180961</v>
      </c>
      <c r="D365" s="49">
        <f t="shared" si="31"/>
        <v>20432.943403163525</v>
      </c>
      <c r="E365" s="49">
        <f t="shared" si="34"/>
        <v>729.61316701743488</v>
      </c>
      <c r="F365" s="49">
        <f t="shared" si="35"/>
        <v>83180.760788661573</v>
      </c>
      <c r="G365" s="5"/>
    </row>
    <row r="366" spans="1:7" x14ac:dyDescent="0.25">
      <c r="A366" s="39">
        <f t="shared" ca="1" si="32"/>
        <v>56827</v>
      </c>
      <c r="B366">
        <f t="shared" si="33"/>
        <v>357</v>
      </c>
      <c r="C366" s="49">
        <f t="shared" si="30"/>
        <v>21162.556570180961</v>
      </c>
      <c r="D366" s="49">
        <f t="shared" si="31"/>
        <v>20576.825379627469</v>
      </c>
      <c r="E366" s="49">
        <f t="shared" si="34"/>
        <v>585.73119055349184</v>
      </c>
      <c r="F366" s="49">
        <f t="shared" si="35"/>
        <v>62603.935409034108</v>
      </c>
      <c r="G366" s="5"/>
    </row>
    <row r="367" spans="1:7" x14ac:dyDescent="0.25">
      <c r="A367" s="39">
        <f t="shared" ca="1" si="32"/>
        <v>56858</v>
      </c>
      <c r="B367">
        <f t="shared" si="33"/>
        <v>358</v>
      </c>
      <c r="C367" s="49">
        <f t="shared" si="30"/>
        <v>21162.556570180961</v>
      </c>
      <c r="D367" s="49">
        <f t="shared" si="31"/>
        <v>20721.720525009012</v>
      </c>
      <c r="E367" s="49">
        <f t="shared" si="34"/>
        <v>440.83604517194846</v>
      </c>
      <c r="F367" s="49">
        <f t="shared" si="35"/>
        <v>41882.214884025096</v>
      </c>
      <c r="G367" s="5"/>
    </row>
    <row r="368" spans="1:7" x14ac:dyDescent="0.25">
      <c r="A368" s="39">
        <f t="shared" ca="1" si="32"/>
        <v>56888</v>
      </c>
      <c r="B368">
        <f t="shared" si="33"/>
        <v>359</v>
      </c>
      <c r="C368" s="49">
        <f t="shared" si="30"/>
        <v>21162.556570180961</v>
      </c>
      <c r="D368" s="49">
        <f t="shared" si="31"/>
        <v>20867.63597370595</v>
      </c>
      <c r="E368" s="49">
        <f t="shared" si="34"/>
        <v>294.92059647501003</v>
      </c>
      <c r="F368" s="49">
        <f t="shared" si="35"/>
        <v>21014.578910319146</v>
      </c>
      <c r="G368" s="5"/>
    </row>
    <row r="369" spans="1:7" x14ac:dyDescent="0.25">
      <c r="A369" s="39">
        <f t="shared" ca="1" si="32"/>
        <v>56919</v>
      </c>
      <c r="B369">
        <f t="shared" si="33"/>
        <v>360</v>
      </c>
      <c r="C369" s="49">
        <f t="shared" si="30"/>
        <v>21162.556570180961</v>
      </c>
      <c r="D369" s="49">
        <f t="shared" si="31"/>
        <v>21014.578910354132</v>
      </c>
      <c r="E369" s="49">
        <f t="shared" si="34"/>
        <v>147.97765982683063</v>
      </c>
      <c r="F369" s="49">
        <f t="shared" si="35"/>
        <v>-3.4986442187801003E-8</v>
      </c>
      <c r="G369" s="5"/>
    </row>
    <row r="370" spans="1:7" x14ac:dyDescent="0.25">
      <c r="A370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Параметры</vt:lpstr>
      <vt:lpstr>ГрафикПлатежей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Example File</dc:subject>
  <dc:creator>John Walkenbach</dc:creator>
  <cp:keywords> </cp:keywords>
  <dc:description>©2015, John Walkenbach. All Rights Reserved.</dc:description>
  <cp:lastModifiedBy>Nadezhda Grinchik</cp:lastModifiedBy>
  <dcterms:created xsi:type="dcterms:W3CDTF">1998-09-30T16:26:14Z</dcterms:created>
  <dcterms:modified xsi:type="dcterms:W3CDTF">2025-12-19T12:39:18Z</dcterms:modified>
  <cp:category>Excel 2016 Bible</cp:category>
</cp:coreProperties>
</file>